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 firstSheet="1" activeTab="3"/>
  </bookViews>
  <sheets>
    <sheet name="Sheet1" sheetId="8" r:id="rId1"/>
    <sheet name="SALMAN SB GUJ " sheetId="3" r:id="rId2"/>
    <sheet name="AZMAT GUJJAR FSD" sheetId="4" r:id="rId3"/>
    <sheet name="ARFAN BHAI FSD" sheetId="5" r:id="rId4"/>
    <sheet name="SALEEM ARTS" sheetId="6" r:id="rId5"/>
    <sheet name="Sheet7" sheetId="7" r:id="rId6"/>
    <sheet name="Sheet2" sheetId="9" r:id="rId7"/>
  </sheets>
  <calcPr calcId="125725"/>
</workbook>
</file>

<file path=xl/calcChain.xml><?xml version="1.0" encoding="utf-8"?>
<calcChain xmlns="http://schemas.openxmlformats.org/spreadsheetml/2006/main">
  <c r="BO17" i="7"/>
  <c r="BO16"/>
  <c r="BO15" l="1"/>
  <c r="BO33" l="1"/>
  <c r="BO21" l="1"/>
  <c r="BO28" l="1"/>
  <c r="BO35" l="1"/>
  <c r="BO24" l="1"/>
  <c r="BO36" l="1"/>
  <c r="BO39"/>
  <c r="BO10" l="1"/>
  <c r="BO25"/>
  <c r="BO13" l="1"/>
  <c r="BO14"/>
  <c r="BO9"/>
  <c r="BO11"/>
  <c r="BO19"/>
  <c r="BO22"/>
  <c r="BO23"/>
  <c r="BO26"/>
  <c r="BO27"/>
  <c r="BO29"/>
  <c r="BO30"/>
  <c r="BO8"/>
  <c r="BP7" l="1"/>
  <c r="G9" i="6"/>
  <c r="G9" i="5"/>
  <c r="G9" i="4"/>
  <c r="G6" i="3"/>
</calcChain>
</file>

<file path=xl/sharedStrings.xml><?xml version="1.0" encoding="utf-8"?>
<sst xmlns="http://schemas.openxmlformats.org/spreadsheetml/2006/main" count="255" uniqueCount="90">
  <si>
    <t xml:space="preserve">DATE </t>
  </si>
  <si>
    <t xml:space="preserve">DETAILE </t>
  </si>
  <si>
    <t xml:space="preserve">BALANCE </t>
  </si>
  <si>
    <t xml:space="preserve">SR NO </t>
  </si>
  <si>
    <t xml:space="preserve">DEBIT </t>
  </si>
  <si>
    <t>CREDIT</t>
  </si>
  <si>
    <t>31-03-17</t>
  </si>
  <si>
    <t xml:space="preserve">OPENING BALANCE </t>
  </si>
  <si>
    <t>RECOVERY RECEIVED ONLINE BAHL</t>
  </si>
  <si>
    <t>RECEIVABLE LIST -1-APRIL-2017</t>
  </si>
  <si>
    <t>31-3-17</t>
  </si>
  <si>
    <t>OPENING BALANCE</t>
  </si>
  <si>
    <t xml:space="preserve">SALE RETURN 10 SUIT FANCY </t>
  </si>
  <si>
    <t>25-2-17</t>
  </si>
  <si>
    <t>80 SUIT LAWN @1050</t>
  </si>
  <si>
    <t>32 SUIT LAWN @1050</t>
  </si>
  <si>
    <t>RECOVERY RECEIVED</t>
  </si>
  <si>
    <t>25-3-17</t>
  </si>
  <si>
    <t xml:space="preserve">PARTY NAME </t>
  </si>
  <si>
    <t>SHAZAD GUJ</t>
  </si>
  <si>
    <t>BILAL RWP</t>
  </si>
  <si>
    <t>AMJAD SIS (SAHIWAL)</t>
  </si>
  <si>
    <t>CHACHA FAC</t>
  </si>
  <si>
    <t>ASIF BHAI FAC</t>
  </si>
  <si>
    <t xml:space="preserve">MUBASHAR BHAI </t>
  </si>
  <si>
    <t xml:space="preserve">FAROOQ SB </t>
  </si>
  <si>
    <t>IMRAN SB FSD</t>
  </si>
  <si>
    <t>=</t>
  </si>
  <si>
    <t>NAVEED GUJ</t>
  </si>
  <si>
    <t>RANA NAFEES</t>
  </si>
  <si>
    <t xml:space="preserve">AMJAD HOME </t>
  </si>
  <si>
    <t>14-4-17</t>
  </si>
  <si>
    <t>17-4-17</t>
  </si>
  <si>
    <t>15-4-17</t>
  </si>
  <si>
    <t>SOLD 120 SUIT BILL # 133</t>
  </si>
  <si>
    <t>HAJI TARIQ SB MKT</t>
  </si>
  <si>
    <t>18-4-17</t>
  </si>
  <si>
    <t>19-4-17</t>
  </si>
  <si>
    <t>20-4-17</t>
  </si>
  <si>
    <t>KHALID SB (2 SUIT)</t>
  </si>
  <si>
    <t>MEHMOOD SB (12 SUIT)</t>
  </si>
  <si>
    <t>24-4-17</t>
  </si>
  <si>
    <t xml:space="preserve">LALLAIN CLOTH </t>
  </si>
  <si>
    <t>ASAD BHUKHARI</t>
  </si>
  <si>
    <t>SALMAN MASTER</t>
  </si>
  <si>
    <t>DATE</t>
  </si>
  <si>
    <t>DEBIT</t>
  </si>
  <si>
    <t>25-4-17</t>
  </si>
  <si>
    <t>26-4-17</t>
  </si>
  <si>
    <t xml:space="preserve">SALE RETURN 73 SUIT </t>
  </si>
  <si>
    <t>HANIF SB MKT</t>
  </si>
  <si>
    <t>28-4-17</t>
  </si>
  <si>
    <t xml:space="preserve">HAMMAD BASE </t>
  </si>
  <si>
    <t>27-4-17</t>
  </si>
  <si>
    <t>29-4-17</t>
  </si>
  <si>
    <t xml:space="preserve">FAHAD ICHRA </t>
  </si>
  <si>
    <t xml:space="preserve">MEMON ARTS 9 SUIT </t>
  </si>
  <si>
    <t>SOLD 80 SUIT BILL #203</t>
  </si>
  <si>
    <t xml:space="preserve">ONLINE RECEIVED </t>
  </si>
  <si>
    <t>SHIRTS BILL HALF CLEAR</t>
  </si>
  <si>
    <t xml:space="preserve">SOLD 19 SUIT </t>
  </si>
  <si>
    <t>SOLD SUIT BILL # 179</t>
  </si>
  <si>
    <t>ONLINE RECEIVED</t>
  </si>
  <si>
    <t>15-5-17</t>
  </si>
  <si>
    <t xml:space="preserve">ASIF DESIHNER 3 SUIT </t>
  </si>
  <si>
    <t>MALIK ADREES SIKANDAR</t>
  </si>
  <si>
    <t xml:space="preserve">ASAD FSD </t>
  </si>
  <si>
    <t>NUMAN SB (AMIR )</t>
  </si>
  <si>
    <t xml:space="preserve">MUNNA BHAI MARKET </t>
  </si>
  <si>
    <t>16-5-17</t>
  </si>
  <si>
    <t>17-5-17</t>
  </si>
  <si>
    <t>17-5-18</t>
  </si>
  <si>
    <t>18-5-17</t>
  </si>
  <si>
    <t>19-5-17</t>
  </si>
  <si>
    <t xml:space="preserve">PAYMENT RECEIVED </t>
  </si>
  <si>
    <t>22-5-17</t>
  </si>
  <si>
    <t>FAHAD DESIGHNER (6 SUIT)</t>
  </si>
  <si>
    <t>23-5-17</t>
  </si>
  <si>
    <t>23-5-16</t>
  </si>
  <si>
    <t>27-5-17</t>
  </si>
  <si>
    <t>SOLD 60 SUIT BILL # 318</t>
  </si>
  <si>
    <t>30-5-17</t>
  </si>
  <si>
    <t>20-5-17</t>
  </si>
  <si>
    <t xml:space="preserve">SOLD 20 SUIT </t>
  </si>
  <si>
    <t>26-5-17</t>
  </si>
  <si>
    <t>29-5-17</t>
  </si>
  <si>
    <t>25-5-17</t>
  </si>
  <si>
    <t xml:space="preserve">SHABIR DYEING </t>
  </si>
  <si>
    <t>[</t>
  </si>
  <si>
    <t>AMIR SB FAC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</si>
</sst>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1" xfId="0" applyFont="1" applyBorder="1"/>
    <xf numFmtId="0" fontId="3" fillId="2" borderId="1" xfId="0" applyFont="1" applyFill="1" applyBorder="1"/>
    <xf numFmtId="164" fontId="3" fillId="2" borderId="1" xfId="1" applyNumberFormat="1" applyFont="1" applyFill="1" applyBorder="1"/>
    <xf numFmtId="164" fontId="2" fillId="0" borderId="1" xfId="1" applyNumberFormat="1" applyFont="1" applyBorder="1"/>
    <xf numFmtId="164" fontId="0" fillId="0" borderId="0" xfId="1" applyNumberFormat="1" applyFont="1"/>
    <xf numFmtId="0" fontId="3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164" fontId="5" fillId="0" borderId="1" xfId="1" applyNumberFormat="1" applyFont="1" applyBorder="1"/>
    <xf numFmtId="164" fontId="5" fillId="2" borderId="1" xfId="1" applyNumberFormat="1" applyFont="1" applyFill="1" applyBorder="1"/>
    <xf numFmtId="14" fontId="5" fillId="0" borderId="1" xfId="0" applyNumberFormat="1" applyFont="1" applyBorder="1" applyAlignment="1">
      <alignment horizontal="left"/>
    </xf>
    <xf numFmtId="0" fontId="6" fillId="0" borderId="0" xfId="0" applyFont="1" applyFill="1"/>
    <xf numFmtId="0" fontId="7" fillId="0" borderId="0" xfId="0" applyFont="1" applyFill="1"/>
    <xf numFmtId="0" fontId="6" fillId="0" borderId="1" xfId="0" applyFont="1" applyFill="1" applyBorder="1"/>
    <xf numFmtId="0" fontId="10" fillId="0" borderId="1" xfId="0" applyFont="1" applyFill="1" applyBorder="1"/>
    <xf numFmtId="0" fontId="12" fillId="0" borderId="1" xfId="0" applyFont="1" applyFill="1" applyBorder="1"/>
    <xf numFmtId="164" fontId="8" fillId="0" borderId="1" xfId="1" applyNumberFormat="1" applyFont="1" applyFill="1" applyBorder="1"/>
    <xf numFmtId="0" fontId="7" fillId="0" borderId="1" xfId="0" applyFont="1" applyFill="1" applyBorder="1"/>
    <xf numFmtId="0" fontId="6" fillId="3" borderId="1" xfId="0" applyFont="1" applyFill="1" applyBorder="1"/>
    <xf numFmtId="164" fontId="11" fillId="3" borderId="1" xfId="0" applyNumberFormat="1" applyFont="1" applyFill="1" applyBorder="1"/>
    <xf numFmtId="0" fontId="10" fillId="0" borderId="1" xfId="0" applyFont="1" applyFill="1" applyBorder="1" applyAlignment="1">
      <alignment horizontal="left"/>
    </xf>
    <xf numFmtId="164" fontId="10" fillId="0" borderId="1" xfId="1" applyNumberFormat="1" applyFont="1" applyFill="1" applyBorder="1"/>
    <xf numFmtId="14" fontId="10" fillId="0" borderId="1" xfId="1" applyNumberFormat="1" applyFont="1" applyFill="1" applyBorder="1"/>
    <xf numFmtId="164" fontId="10" fillId="0" borderId="3" xfId="1" applyNumberFormat="1" applyFont="1" applyFill="1" applyBorder="1"/>
    <xf numFmtId="14" fontId="10" fillId="0" borderId="3" xfId="1" applyNumberFormat="1" applyFont="1" applyFill="1" applyBorder="1"/>
    <xf numFmtId="14" fontId="10" fillId="0" borderId="3" xfId="1" applyNumberFormat="1" applyFont="1" applyFill="1" applyBorder="1" applyAlignment="1">
      <alignment horizontal="center"/>
    </xf>
    <xf numFmtId="164" fontId="7" fillId="0" borderId="0" xfId="1" applyNumberFormat="1" applyFont="1" applyFill="1"/>
    <xf numFmtId="14" fontId="7" fillId="0" borderId="0" xfId="1" applyNumberFormat="1" applyFont="1" applyFill="1"/>
    <xf numFmtId="14" fontId="10" fillId="0" borderId="1" xfId="0" applyNumberFormat="1" applyFont="1" applyFill="1" applyBorder="1"/>
    <xf numFmtId="14" fontId="10" fillId="0" borderId="1" xfId="1" applyNumberFormat="1" applyFont="1" applyFill="1" applyBorder="1" applyAlignment="1">
      <alignment horizontal="center"/>
    </xf>
    <xf numFmtId="164" fontId="10" fillId="0" borderId="1" xfId="0" applyNumberFormat="1" applyFont="1" applyFill="1" applyBorder="1"/>
    <xf numFmtId="164" fontId="7" fillId="0" borderId="1" xfId="1" applyNumberFormat="1" applyFont="1" applyFill="1" applyBorder="1"/>
    <xf numFmtId="14" fontId="7" fillId="0" borderId="1" xfId="0" applyNumberFormat="1" applyFont="1" applyFill="1" applyBorder="1"/>
    <xf numFmtId="14" fontId="7" fillId="0" borderId="1" xfId="1" applyNumberFormat="1" applyFont="1" applyFill="1" applyBorder="1" applyAlignment="1">
      <alignment horizontal="center"/>
    </xf>
    <xf numFmtId="14" fontId="7" fillId="0" borderId="1" xfId="1" applyNumberFormat="1" applyFont="1" applyFill="1" applyBorder="1"/>
    <xf numFmtId="14" fontId="7" fillId="0" borderId="0" xfId="0" applyNumberFormat="1" applyFont="1" applyFill="1"/>
    <xf numFmtId="14" fontId="7" fillId="0" borderId="0" xfId="1" applyNumberFormat="1" applyFont="1" applyFill="1" applyAlignment="1">
      <alignment horizontal="center"/>
    </xf>
    <xf numFmtId="0" fontId="5" fillId="4" borderId="1" xfId="0" applyFont="1" applyFill="1" applyBorder="1"/>
    <xf numFmtId="0" fontId="9" fillId="3" borderId="1" xfId="0" applyFont="1" applyFill="1" applyBorder="1"/>
    <xf numFmtId="0" fontId="10" fillId="3" borderId="1" xfId="0" applyFont="1" applyFill="1" applyBorder="1" applyAlignment="1">
      <alignment horizontal="left"/>
    </xf>
    <xf numFmtId="0" fontId="10" fillId="3" borderId="1" xfId="0" applyFont="1" applyFill="1" applyBorder="1"/>
    <xf numFmtId="164" fontId="10" fillId="3" borderId="1" xfId="1" applyNumberFormat="1" applyFont="1" applyFill="1" applyBorder="1"/>
    <xf numFmtId="14" fontId="10" fillId="3" borderId="1" xfId="1" applyNumberFormat="1" applyFont="1" applyFill="1" applyBorder="1"/>
    <xf numFmtId="164" fontId="10" fillId="3" borderId="3" xfId="1" applyNumberFormat="1" applyFont="1" applyFill="1" applyBorder="1"/>
    <xf numFmtId="14" fontId="10" fillId="3" borderId="3" xfId="1" applyNumberFormat="1" applyFont="1" applyFill="1" applyBorder="1"/>
    <xf numFmtId="14" fontId="10" fillId="3" borderId="3" xfId="1" applyNumberFormat="1" applyFont="1" applyFill="1" applyBorder="1" applyAlignment="1">
      <alignment horizontal="center"/>
    </xf>
    <xf numFmtId="0" fontId="0" fillId="3" borderId="0" xfId="0" applyFill="1"/>
    <xf numFmtId="0" fontId="4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5"/>
  <sheetViews>
    <sheetView workbookViewId="0">
      <selection activeCell="D5" sqref="D5"/>
    </sheetView>
  </sheetViews>
  <sheetFormatPr defaultRowHeight="15"/>
  <sheetData>
    <row r="5" spans="4:4">
      <c r="D5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2:G26"/>
  <sheetViews>
    <sheetView workbookViewId="0">
      <selection activeCell="F12" sqref="F12"/>
    </sheetView>
  </sheetViews>
  <sheetFormatPr defaultRowHeight="15"/>
  <cols>
    <col min="3" max="3" width="11.28515625" style="9" customWidth="1"/>
    <col min="4" max="4" width="32" bestFit="1" customWidth="1"/>
    <col min="5" max="5" width="14.7109375" style="5" customWidth="1"/>
    <col min="6" max="6" width="13" style="5" customWidth="1"/>
    <col min="7" max="7" width="14.7109375" style="5" customWidth="1"/>
  </cols>
  <sheetData>
    <row r="2" spans="2:7" ht="15" customHeight="1">
      <c r="B2" s="51" t="s">
        <v>9</v>
      </c>
      <c r="C2" s="51"/>
      <c r="D2" s="51"/>
      <c r="E2" s="51"/>
      <c r="F2" s="51"/>
      <c r="G2" s="51"/>
    </row>
    <row r="3" spans="2:7" ht="15" customHeight="1">
      <c r="B3" s="51"/>
      <c r="C3" s="51"/>
      <c r="D3" s="51"/>
      <c r="E3" s="51"/>
      <c r="F3" s="51"/>
      <c r="G3" s="51"/>
    </row>
    <row r="4" spans="2:7">
      <c r="B4" s="52"/>
      <c r="C4" s="52"/>
      <c r="D4" s="52"/>
      <c r="E4" s="52"/>
      <c r="F4" s="52"/>
      <c r="G4" s="52"/>
    </row>
    <row r="5" spans="2:7" ht="18.75">
      <c r="B5" s="2" t="s">
        <v>3</v>
      </c>
      <c r="C5" s="6" t="s">
        <v>0</v>
      </c>
      <c r="D5" s="2" t="s">
        <v>1</v>
      </c>
      <c r="E5" s="3" t="s">
        <v>4</v>
      </c>
      <c r="F5" s="3" t="s">
        <v>5</v>
      </c>
      <c r="G5" s="3" t="s">
        <v>2</v>
      </c>
    </row>
    <row r="6" spans="2:7" ht="18.75">
      <c r="B6" s="1">
        <v>1</v>
      </c>
      <c r="C6" s="7" t="s">
        <v>6</v>
      </c>
      <c r="D6" s="1" t="s">
        <v>7</v>
      </c>
      <c r="E6" s="4">
        <v>152100</v>
      </c>
      <c r="F6" s="4"/>
      <c r="G6" s="3">
        <f>E6+E7+E8+E9+E10+E11+E12+E13+E14+E15+E16+E17+E18+E19+E20+E21+E22+E23-F6-F7-F8-F9-F10-F11-F12-F13-F14-F15-F16-F17-F18-F19-F20-F21-F22-F23</f>
        <v>18100</v>
      </c>
    </row>
    <row r="7" spans="2:7">
      <c r="B7" s="1">
        <v>2</v>
      </c>
      <c r="C7" s="8">
        <v>42829</v>
      </c>
      <c r="D7" s="1" t="s">
        <v>8</v>
      </c>
      <c r="E7" s="4"/>
      <c r="F7" s="4">
        <v>30000</v>
      </c>
      <c r="G7" s="4"/>
    </row>
    <row r="8" spans="2:7">
      <c r="B8" s="1">
        <v>3</v>
      </c>
      <c r="C8" s="7" t="s">
        <v>32</v>
      </c>
      <c r="D8" s="1" t="s">
        <v>8</v>
      </c>
      <c r="E8" s="4"/>
      <c r="F8" s="4">
        <v>30000</v>
      </c>
      <c r="G8" s="4"/>
    </row>
    <row r="9" spans="2:7">
      <c r="B9" s="1">
        <v>4</v>
      </c>
      <c r="C9" s="7" t="s">
        <v>54</v>
      </c>
      <c r="D9" s="1" t="s">
        <v>8</v>
      </c>
      <c r="E9" s="4"/>
      <c r="F9" s="4">
        <v>25000</v>
      </c>
      <c r="G9" s="4"/>
    </row>
    <row r="10" spans="2:7">
      <c r="B10" s="1">
        <v>5</v>
      </c>
      <c r="C10" s="7" t="s">
        <v>63</v>
      </c>
      <c r="D10" s="1" t="s">
        <v>8</v>
      </c>
      <c r="E10" s="4"/>
      <c r="F10" s="4">
        <v>25000</v>
      </c>
      <c r="G10" s="4"/>
    </row>
    <row r="11" spans="2:7">
      <c r="B11" s="1">
        <v>6</v>
      </c>
      <c r="C11" s="7" t="s">
        <v>79</v>
      </c>
      <c r="D11" s="1" t="s">
        <v>8</v>
      </c>
      <c r="E11" s="4"/>
      <c r="F11" s="4">
        <v>24000</v>
      </c>
      <c r="G11" s="4"/>
    </row>
    <row r="12" spans="2:7">
      <c r="B12" s="1">
        <v>7</v>
      </c>
      <c r="C12" s="7"/>
      <c r="D12" s="1"/>
      <c r="E12" s="4"/>
      <c r="F12" s="4"/>
      <c r="G12" s="4"/>
    </row>
    <row r="13" spans="2:7">
      <c r="B13" s="1">
        <v>8</v>
      </c>
      <c r="C13" s="7"/>
      <c r="D13" s="1"/>
      <c r="E13" s="4"/>
      <c r="F13" s="4"/>
      <c r="G13" s="4"/>
    </row>
    <row r="14" spans="2:7">
      <c r="B14" s="1"/>
      <c r="C14" s="7"/>
      <c r="D14" s="1"/>
      <c r="E14" s="4"/>
      <c r="F14" s="4"/>
      <c r="G14" s="4"/>
    </row>
    <row r="15" spans="2:7">
      <c r="B15" s="1"/>
      <c r="C15" s="7"/>
      <c r="D15" s="1"/>
      <c r="E15" s="4"/>
      <c r="F15" s="4"/>
      <c r="G15" s="4"/>
    </row>
    <row r="16" spans="2:7">
      <c r="B16" s="1"/>
      <c r="C16" s="7"/>
      <c r="D16" s="1"/>
      <c r="E16" s="4"/>
      <c r="F16" s="4"/>
      <c r="G16" s="4"/>
    </row>
    <row r="17" spans="2:7">
      <c r="B17" s="1"/>
      <c r="C17" s="7"/>
      <c r="D17" s="1"/>
      <c r="E17" s="4"/>
      <c r="F17" s="4"/>
      <c r="G17" s="4"/>
    </row>
    <row r="18" spans="2:7">
      <c r="B18" s="1"/>
      <c r="C18" s="7"/>
      <c r="D18" s="1"/>
      <c r="E18" s="4"/>
      <c r="F18" s="4"/>
      <c r="G18" s="4"/>
    </row>
    <row r="19" spans="2:7">
      <c r="B19" s="1"/>
      <c r="C19" s="7"/>
      <c r="D19" s="1"/>
      <c r="E19" s="4"/>
      <c r="F19" s="4"/>
      <c r="G19" s="4"/>
    </row>
    <row r="20" spans="2:7">
      <c r="B20" s="1"/>
      <c r="C20" s="7"/>
      <c r="D20" s="1"/>
      <c r="E20" s="4"/>
      <c r="F20" s="4"/>
      <c r="G20" s="4"/>
    </row>
    <row r="21" spans="2:7">
      <c r="B21" s="1"/>
      <c r="C21" s="7"/>
      <c r="D21" s="1"/>
      <c r="E21" s="4"/>
      <c r="F21" s="4"/>
      <c r="G21" s="4"/>
    </row>
    <row r="22" spans="2:7">
      <c r="B22" s="1"/>
      <c r="C22" s="7"/>
      <c r="D22" s="1"/>
      <c r="E22" s="4"/>
      <c r="F22" s="4"/>
      <c r="G22" s="4"/>
    </row>
    <row r="23" spans="2:7">
      <c r="B23" s="1"/>
      <c r="C23" s="7"/>
      <c r="D23" s="1"/>
      <c r="E23" s="4"/>
      <c r="F23" s="4"/>
      <c r="G23" s="4"/>
    </row>
    <row r="24" spans="2:7">
      <c r="B24" s="1"/>
      <c r="C24" s="7"/>
      <c r="D24" s="1"/>
      <c r="E24" s="4"/>
      <c r="F24" s="4"/>
      <c r="G24" s="4"/>
    </row>
    <row r="25" spans="2:7">
      <c r="B25" s="1"/>
      <c r="C25" s="7"/>
      <c r="D25" s="1"/>
      <c r="E25" s="4"/>
      <c r="F25" s="4"/>
      <c r="G25" s="4"/>
    </row>
    <row r="26" spans="2:7">
      <c r="B26" s="1"/>
      <c r="C26" s="7"/>
      <c r="D26" s="1"/>
      <c r="E26" s="4"/>
      <c r="F26" s="4"/>
      <c r="G26" s="4"/>
    </row>
  </sheetData>
  <mergeCells count="1">
    <mergeCell ref="B2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5:G29"/>
  <sheetViews>
    <sheetView topLeftCell="A7" workbookViewId="0">
      <selection activeCell="F21" sqref="F21"/>
    </sheetView>
  </sheetViews>
  <sheetFormatPr defaultRowHeight="15"/>
  <cols>
    <col min="3" max="3" width="11" bestFit="1" customWidth="1"/>
    <col min="4" max="4" width="32" bestFit="1" customWidth="1"/>
    <col min="5" max="5" width="10.140625" bestFit="1" customWidth="1"/>
    <col min="6" max="6" width="11" bestFit="1" customWidth="1"/>
    <col min="7" max="7" width="14.42578125" bestFit="1" customWidth="1"/>
  </cols>
  <sheetData>
    <row r="5" spans="2:7">
      <c r="B5" s="51" t="s">
        <v>9</v>
      </c>
      <c r="C5" s="51"/>
      <c r="D5" s="51"/>
      <c r="E5" s="51"/>
      <c r="F5" s="51"/>
      <c r="G5" s="51"/>
    </row>
    <row r="6" spans="2:7">
      <c r="B6" s="51"/>
      <c r="C6" s="51"/>
      <c r="D6" s="51"/>
      <c r="E6" s="51"/>
      <c r="F6" s="51"/>
      <c r="G6" s="51"/>
    </row>
    <row r="7" spans="2:7">
      <c r="B7" s="52"/>
      <c r="C7" s="52"/>
      <c r="D7" s="52"/>
      <c r="E7" s="52"/>
      <c r="F7" s="52"/>
      <c r="G7" s="52"/>
    </row>
    <row r="8" spans="2:7" ht="18.75">
      <c r="B8" s="2" t="s">
        <v>3</v>
      </c>
      <c r="C8" s="6" t="s">
        <v>0</v>
      </c>
      <c r="D8" s="2" t="s">
        <v>1</v>
      </c>
      <c r="E8" s="3" t="s">
        <v>4</v>
      </c>
      <c r="F8" s="3" t="s">
        <v>5</v>
      </c>
      <c r="G8" s="3" t="s">
        <v>2</v>
      </c>
    </row>
    <row r="9" spans="2:7" ht="15.75">
      <c r="B9" s="10">
        <v>1</v>
      </c>
      <c r="C9" s="11" t="s">
        <v>10</v>
      </c>
      <c r="D9" s="10" t="s">
        <v>11</v>
      </c>
      <c r="E9" s="12">
        <v>70365</v>
      </c>
      <c r="F9" s="12"/>
      <c r="G9" s="13">
        <f>E9+E10+E11+E12+E13+E14+E15+E16+E17+E18+E19+E20+E21+E22+E23+E24+E25+E26+E27+E28-F9-F10-F11-F12-F13-F14-F15-F16-F17-F18-F19-F20-F21-F22-F23-F24-F25-F26-F27-F28-F29</f>
        <v>76260</v>
      </c>
    </row>
    <row r="10" spans="2:7" ht="15.75">
      <c r="B10" s="10">
        <v>2</v>
      </c>
      <c r="C10" s="14">
        <v>42798</v>
      </c>
      <c r="D10" s="10" t="s">
        <v>12</v>
      </c>
      <c r="E10" s="12"/>
      <c r="F10" s="12">
        <v>25500</v>
      </c>
      <c r="G10" s="12"/>
    </row>
    <row r="11" spans="2:7" ht="15.75">
      <c r="B11" s="10">
        <v>3</v>
      </c>
      <c r="C11" s="14">
        <v>43043</v>
      </c>
      <c r="D11" s="10" t="s">
        <v>16</v>
      </c>
      <c r="E11" s="12"/>
      <c r="F11" s="12">
        <v>25000</v>
      </c>
      <c r="G11" s="12"/>
    </row>
    <row r="12" spans="2:7" ht="15.75">
      <c r="B12" s="10">
        <v>4</v>
      </c>
      <c r="C12" s="11" t="s">
        <v>33</v>
      </c>
      <c r="D12" s="10" t="s">
        <v>34</v>
      </c>
      <c r="E12" s="12">
        <v>99500</v>
      </c>
      <c r="F12" s="12"/>
      <c r="G12" s="12"/>
    </row>
    <row r="13" spans="2:7" ht="15.75">
      <c r="B13" s="10"/>
      <c r="C13" s="11" t="s">
        <v>47</v>
      </c>
      <c r="D13" s="10" t="s">
        <v>49</v>
      </c>
      <c r="E13" s="12"/>
      <c r="F13" s="12">
        <v>59025</v>
      </c>
      <c r="G13" s="12"/>
    </row>
    <row r="14" spans="2:7" ht="15.75">
      <c r="B14" s="10"/>
      <c r="C14" s="14">
        <v>42891</v>
      </c>
      <c r="D14" s="10" t="s">
        <v>57</v>
      </c>
      <c r="E14" s="12">
        <v>65760</v>
      </c>
      <c r="F14" s="12"/>
      <c r="G14" s="12"/>
    </row>
    <row r="15" spans="2:7" ht="15.75">
      <c r="B15" s="10"/>
      <c r="C15" s="14">
        <v>42891</v>
      </c>
      <c r="D15" s="10" t="s">
        <v>58</v>
      </c>
      <c r="E15" s="12"/>
      <c r="F15" s="12">
        <v>35000</v>
      </c>
      <c r="G15" s="12"/>
    </row>
    <row r="16" spans="2:7" ht="15.75">
      <c r="B16" s="10"/>
      <c r="C16" s="14">
        <v>42891</v>
      </c>
      <c r="D16" s="10" t="s">
        <v>59</v>
      </c>
      <c r="E16" s="12"/>
      <c r="F16" s="12">
        <v>25000</v>
      </c>
      <c r="G16" s="12"/>
    </row>
    <row r="17" spans="2:7" ht="15.75">
      <c r="B17" s="10"/>
      <c r="C17" s="14">
        <v>42771</v>
      </c>
      <c r="D17" s="10" t="s">
        <v>60</v>
      </c>
      <c r="E17" s="12">
        <v>15900</v>
      </c>
      <c r="F17" s="12"/>
      <c r="G17" s="12"/>
    </row>
    <row r="18" spans="2:7">
      <c r="B18" s="1"/>
      <c r="C18" s="7" t="s">
        <v>72</v>
      </c>
      <c r="D18" s="1" t="s">
        <v>74</v>
      </c>
      <c r="E18" s="4"/>
      <c r="F18" s="4">
        <v>25000</v>
      </c>
      <c r="G18" s="4"/>
    </row>
    <row r="19" spans="2:7">
      <c r="B19" s="1"/>
      <c r="C19" s="7" t="s">
        <v>79</v>
      </c>
      <c r="D19" s="1" t="s">
        <v>80</v>
      </c>
      <c r="E19" s="4">
        <v>49260</v>
      </c>
      <c r="F19" s="4"/>
      <c r="G19" s="4"/>
    </row>
    <row r="20" spans="2:7">
      <c r="B20" s="1"/>
      <c r="C20" s="7" t="s">
        <v>81</v>
      </c>
      <c r="D20" s="1" t="s">
        <v>74</v>
      </c>
      <c r="E20" s="4"/>
      <c r="F20" s="4">
        <v>30000</v>
      </c>
      <c r="G20" s="4"/>
    </row>
    <row r="21" spans="2:7">
      <c r="B21" s="1"/>
      <c r="C21" s="7"/>
      <c r="D21" s="1"/>
      <c r="E21" s="4"/>
      <c r="F21" s="4"/>
      <c r="G21" s="4"/>
    </row>
    <row r="22" spans="2:7">
      <c r="B22" s="1"/>
      <c r="C22" s="7"/>
      <c r="D22" s="1"/>
      <c r="E22" s="4"/>
      <c r="F22" s="4"/>
      <c r="G22" s="4"/>
    </row>
    <row r="23" spans="2:7">
      <c r="B23" s="1"/>
      <c r="C23" s="7"/>
      <c r="D23" s="1"/>
      <c r="E23" s="4"/>
      <c r="F23" s="4"/>
      <c r="G23" s="4"/>
    </row>
    <row r="24" spans="2:7">
      <c r="B24" s="1"/>
      <c r="C24" s="7"/>
      <c r="D24" s="1"/>
      <c r="E24" s="4"/>
      <c r="F24" s="4"/>
      <c r="G24" s="4"/>
    </row>
    <row r="25" spans="2:7">
      <c r="B25" s="1"/>
      <c r="C25" s="7"/>
      <c r="D25" s="1"/>
      <c r="E25" s="4"/>
      <c r="F25" s="4"/>
      <c r="G25" s="4"/>
    </row>
    <row r="26" spans="2:7">
      <c r="B26" s="1"/>
      <c r="C26" s="7"/>
      <c r="D26" s="1"/>
      <c r="E26" s="4"/>
      <c r="F26" s="4"/>
      <c r="G26" s="4"/>
    </row>
    <row r="27" spans="2:7">
      <c r="B27" s="1"/>
      <c r="C27" s="7"/>
      <c r="D27" s="1"/>
      <c r="E27" s="4"/>
      <c r="F27" s="4"/>
      <c r="G27" s="4"/>
    </row>
    <row r="28" spans="2:7">
      <c r="B28" s="1"/>
      <c r="C28" s="7"/>
      <c r="D28" s="1"/>
      <c r="E28" s="4"/>
      <c r="F28" s="4"/>
      <c r="G28" s="4"/>
    </row>
    <row r="29" spans="2:7">
      <c r="B29" s="1"/>
      <c r="C29" s="7"/>
      <c r="D29" s="1"/>
      <c r="E29" s="4"/>
      <c r="F29" s="4"/>
      <c r="G29" s="4"/>
    </row>
  </sheetData>
  <mergeCells count="1">
    <mergeCell ref="B5:G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5:G29"/>
  <sheetViews>
    <sheetView tabSelected="1" workbookViewId="0">
      <selection activeCell="F18" sqref="F18"/>
    </sheetView>
  </sheetViews>
  <sheetFormatPr defaultRowHeight="15"/>
  <cols>
    <col min="3" max="3" width="9.7109375" bestFit="1" customWidth="1"/>
    <col min="4" max="4" width="27" bestFit="1" customWidth="1"/>
    <col min="5" max="5" width="11" customWidth="1"/>
    <col min="6" max="6" width="11" bestFit="1" customWidth="1"/>
    <col min="7" max="7" width="14.42578125" bestFit="1" customWidth="1"/>
  </cols>
  <sheetData>
    <row r="5" spans="2:7">
      <c r="B5" s="51" t="s">
        <v>9</v>
      </c>
      <c r="C5" s="51"/>
      <c r="D5" s="51"/>
      <c r="E5" s="51"/>
      <c r="F5" s="51"/>
      <c r="G5" s="51"/>
    </row>
    <row r="6" spans="2:7">
      <c r="B6" s="51"/>
      <c r="C6" s="51"/>
      <c r="D6" s="51"/>
      <c r="E6" s="51"/>
      <c r="F6" s="51"/>
      <c r="G6" s="51"/>
    </row>
    <row r="7" spans="2:7">
      <c r="B7" s="52"/>
      <c r="C7" s="52"/>
      <c r="D7" s="52"/>
      <c r="E7" s="52"/>
      <c r="F7" s="52"/>
      <c r="G7" s="52"/>
    </row>
    <row r="8" spans="2:7" ht="18.75">
      <c r="B8" s="2" t="s">
        <v>3</v>
      </c>
      <c r="C8" s="6" t="s">
        <v>0</v>
      </c>
      <c r="D8" s="2" t="s">
        <v>1</v>
      </c>
      <c r="E8" s="3" t="s">
        <v>4</v>
      </c>
      <c r="F8" s="3" t="s">
        <v>5</v>
      </c>
      <c r="G8" s="3" t="s">
        <v>2</v>
      </c>
    </row>
    <row r="9" spans="2:7" ht="18.75">
      <c r="B9" s="1">
        <v>1</v>
      </c>
      <c r="C9" s="7" t="s">
        <v>6</v>
      </c>
      <c r="D9" s="1" t="s">
        <v>11</v>
      </c>
      <c r="E9" s="4">
        <v>41350</v>
      </c>
      <c r="F9" s="4"/>
      <c r="G9" s="3">
        <f>E9+E10+E11+E12+E13+E14+E15+E16+E17+E18+E19+E20+E21+E22+E23+E24+E25+E26+E27+E28+E29-F10-F11-F12-F13-F14-F15-F16-F17-F18-F19-F20-F21-F22-F23-F24-F26-F27-F28-F29</f>
        <v>22600</v>
      </c>
    </row>
    <row r="10" spans="2:7">
      <c r="B10" s="1">
        <v>2</v>
      </c>
      <c r="C10" s="8">
        <v>43073</v>
      </c>
      <c r="D10" s="1" t="s">
        <v>16</v>
      </c>
      <c r="E10" s="4"/>
      <c r="F10" s="4">
        <v>10000</v>
      </c>
      <c r="G10" s="4"/>
    </row>
    <row r="11" spans="2:7">
      <c r="B11" s="1">
        <v>3</v>
      </c>
      <c r="C11" s="7" t="s">
        <v>41</v>
      </c>
      <c r="D11" s="1" t="s">
        <v>16</v>
      </c>
      <c r="E11" s="4"/>
      <c r="F11" s="4">
        <v>10000</v>
      </c>
      <c r="G11" s="4"/>
    </row>
    <row r="12" spans="2:7">
      <c r="B12" s="1">
        <v>4</v>
      </c>
      <c r="C12" s="7" t="s">
        <v>54</v>
      </c>
      <c r="D12" s="1" t="s">
        <v>61</v>
      </c>
      <c r="E12" s="4">
        <v>25250</v>
      </c>
      <c r="F12" s="4"/>
      <c r="G12" s="4"/>
    </row>
    <row r="13" spans="2:7">
      <c r="B13" s="1">
        <v>5</v>
      </c>
      <c r="C13" s="8">
        <v>42860</v>
      </c>
      <c r="D13" s="1" t="s">
        <v>62</v>
      </c>
      <c r="E13" s="4"/>
      <c r="F13" s="4">
        <v>10000</v>
      </c>
      <c r="G13" s="4"/>
    </row>
    <row r="14" spans="2:7">
      <c r="B14" s="1">
        <v>6</v>
      </c>
      <c r="C14" s="7" t="s">
        <v>73</v>
      </c>
      <c r="D14" s="1" t="s">
        <v>16</v>
      </c>
      <c r="E14" s="4"/>
      <c r="F14" s="4">
        <v>10000</v>
      </c>
      <c r="G14" s="4"/>
    </row>
    <row r="15" spans="2:7">
      <c r="B15" s="1">
        <v>7</v>
      </c>
      <c r="C15" s="7" t="s">
        <v>82</v>
      </c>
      <c r="D15" s="1" t="s">
        <v>83</v>
      </c>
      <c r="E15" s="4">
        <v>16000</v>
      </c>
      <c r="F15" s="4"/>
      <c r="G15" s="4"/>
    </row>
    <row r="16" spans="2:7">
      <c r="B16" s="1">
        <v>8</v>
      </c>
      <c r="C16" s="7" t="s">
        <v>84</v>
      </c>
      <c r="D16" s="1" t="s">
        <v>16</v>
      </c>
      <c r="E16" s="4"/>
      <c r="F16" s="4">
        <v>10000</v>
      </c>
      <c r="G16" s="4"/>
    </row>
    <row r="17" spans="2:7">
      <c r="B17" s="1">
        <v>9</v>
      </c>
      <c r="C17" s="8">
        <v>42892</v>
      </c>
      <c r="D17" s="1" t="s">
        <v>16</v>
      </c>
      <c r="E17" s="4"/>
      <c r="F17" s="4">
        <v>10000</v>
      </c>
      <c r="G17" s="4"/>
    </row>
    <row r="18" spans="2:7">
      <c r="B18" s="1">
        <v>10</v>
      </c>
      <c r="C18" s="7"/>
      <c r="D18" s="1"/>
      <c r="E18" s="4"/>
      <c r="F18" s="4"/>
      <c r="G18" s="4"/>
    </row>
    <row r="19" spans="2:7">
      <c r="B19" s="1"/>
      <c r="C19" s="7"/>
      <c r="D19" s="1"/>
      <c r="E19" s="4"/>
      <c r="F19" s="4"/>
      <c r="G19" s="4"/>
    </row>
    <row r="20" spans="2:7">
      <c r="B20" s="1"/>
      <c r="C20" s="7"/>
      <c r="D20" s="1"/>
      <c r="E20" s="4"/>
      <c r="F20" s="4"/>
      <c r="G20" s="4"/>
    </row>
    <row r="21" spans="2:7">
      <c r="B21" s="1"/>
      <c r="C21" s="7"/>
      <c r="D21" s="1"/>
      <c r="E21" s="4"/>
      <c r="F21" s="4"/>
      <c r="G21" s="4"/>
    </row>
    <row r="22" spans="2:7">
      <c r="B22" s="1"/>
      <c r="C22" s="7"/>
      <c r="D22" s="1"/>
      <c r="E22" s="4"/>
      <c r="F22" s="4"/>
      <c r="G22" s="4"/>
    </row>
    <row r="23" spans="2:7">
      <c r="B23" s="1"/>
      <c r="C23" s="7"/>
      <c r="D23" s="1"/>
      <c r="E23" s="4"/>
      <c r="F23" s="4"/>
      <c r="G23" s="4"/>
    </row>
    <row r="24" spans="2:7">
      <c r="B24" s="1"/>
      <c r="C24" s="7"/>
      <c r="D24" s="1"/>
      <c r="E24" s="4"/>
      <c r="F24" s="4"/>
      <c r="G24" s="4"/>
    </row>
    <row r="25" spans="2:7">
      <c r="B25" s="1"/>
      <c r="C25" s="7"/>
      <c r="D25" s="1"/>
      <c r="E25" s="4"/>
      <c r="F25" s="4"/>
      <c r="G25" s="4"/>
    </row>
    <row r="26" spans="2:7">
      <c r="B26" s="1"/>
      <c r="C26" s="7"/>
      <c r="D26" s="1"/>
      <c r="E26" s="4"/>
      <c r="F26" s="4"/>
      <c r="G26" s="4"/>
    </row>
    <row r="27" spans="2:7">
      <c r="B27" s="1"/>
      <c r="C27" s="7"/>
      <c r="D27" s="1"/>
      <c r="E27" s="4"/>
      <c r="F27" s="4"/>
      <c r="G27" s="4"/>
    </row>
    <row r="28" spans="2:7">
      <c r="B28" s="1"/>
      <c r="C28" s="7"/>
      <c r="D28" s="1"/>
      <c r="E28" s="4"/>
      <c r="F28" s="4"/>
      <c r="G28" s="4"/>
    </row>
    <row r="29" spans="2:7">
      <c r="B29" s="1"/>
      <c r="C29" s="7"/>
      <c r="D29" s="1"/>
      <c r="E29" s="4"/>
      <c r="F29" s="4"/>
      <c r="G29" s="4"/>
    </row>
  </sheetData>
  <mergeCells count="1">
    <mergeCell ref="B5:G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B5:G29"/>
  <sheetViews>
    <sheetView topLeftCell="A2" workbookViewId="0">
      <selection activeCell="C15" sqref="C15"/>
    </sheetView>
  </sheetViews>
  <sheetFormatPr defaultRowHeight="15"/>
  <cols>
    <col min="4" max="4" width="23.5703125" customWidth="1"/>
    <col min="5" max="5" width="11.140625" customWidth="1"/>
    <col min="6" max="6" width="11" bestFit="1" customWidth="1"/>
    <col min="7" max="7" width="14.42578125" bestFit="1" customWidth="1"/>
  </cols>
  <sheetData>
    <row r="5" spans="2:7">
      <c r="B5" s="51" t="s">
        <v>9</v>
      </c>
      <c r="C5" s="51"/>
      <c r="D5" s="51"/>
      <c r="E5" s="51"/>
      <c r="F5" s="51"/>
      <c r="G5" s="51"/>
    </row>
    <row r="6" spans="2:7">
      <c r="B6" s="51"/>
      <c r="C6" s="51"/>
      <c r="D6" s="51"/>
      <c r="E6" s="51"/>
      <c r="F6" s="51"/>
      <c r="G6" s="51"/>
    </row>
    <row r="7" spans="2:7">
      <c r="B7" s="52"/>
      <c r="C7" s="52"/>
      <c r="D7" s="52"/>
      <c r="E7" s="52"/>
      <c r="F7" s="52"/>
      <c r="G7" s="52"/>
    </row>
    <row r="8" spans="2:7" ht="18.75">
      <c r="B8" s="2" t="s">
        <v>3</v>
      </c>
      <c r="C8" s="6" t="s">
        <v>0</v>
      </c>
      <c r="D8" s="2" t="s">
        <v>1</v>
      </c>
      <c r="E8" s="3" t="s">
        <v>4</v>
      </c>
      <c r="F8" s="3" t="s">
        <v>5</v>
      </c>
      <c r="G8" s="3" t="s">
        <v>2</v>
      </c>
    </row>
    <row r="9" spans="2:7" ht="18.75">
      <c r="B9" s="1">
        <v>1</v>
      </c>
      <c r="C9" s="7" t="s">
        <v>13</v>
      </c>
      <c r="D9" s="1" t="s">
        <v>14</v>
      </c>
      <c r="E9" s="4">
        <v>84000</v>
      </c>
      <c r="F9" s="4"/>
      <c r="G9" s="3">
        <f>E9+E10+E11+E12+E13+E14+E15+E16+E17+E18+E19+E20+E21+E22+E23+E24+E25+E26-F10-F11-F12-F13-F14-F15-F16-F17-F18-F19-F20-F21-F22-F23-F24-F25-F26-F27</f>
        <v>37600</v>
      </c>
    </row>
    <row r="10" spans="2:7">
      <c r="B10" s="1">
        <v>2</v>
      </c>
      <c r="C10" s="8">
        <v>42738</v>
      </c>
      <c r="D10" s="1" t="s">
        <v>15</v>
      </c>
      <c r="E10" s="4">
        <v>33600</v>
      </c>
      <c r="F10" s="4"/>
      <c r="G10" s="4"/>
    </row>
    <row r="11" spans="2:7">
      <c r="B11" s="1">
        <v>3</v>
      </c>
      <c r="C11" s="8">
        <v>42828</v>
      </c>
      <c r="D11" s="1" t="s">
        <v>16</v>
      </c>
      <c r="E11" s="4"/>
      <c r="F11" s="4">
        <v>20000</v>
      </c>
      <c r="G11" s="4"/>
    </row>
    <row r="12" spans="2:7">
      <c r="B12" s="1">
        <v>4</v>
      </c>
      <c r="C12" s="8">
        <v>42981</v>
      </c>
      <c r="D12" s="1" t="s">
        <v>16</v>
      </c>
      <c r="E12" s="4"/>
      <c r="F12" s="4">
        <v>20000</v>
      </c>
      <c r="G12" s="4"/>
    </row>
    <row r="13" spans="2:7">
      <c r="B13" s="1">
        <v>5</v>
      </c>
      <c r="C13" s="7" t="s">
        <v>17</v>
      </c>
      <c r="D13" s="1" t="s">
        <v>16</v>
      </c>
      <c r="E13" s="4"/>
      <c r="F13" s="4">
        <v>15000</v>
      </c>
      <c r="G13" s="4"/>
    </row>
    <row r="14" spans="2:7">
      <c r="B14" s="1">
        <v>6</v>
      </c>
      <c r="C14" s="8">
        <v>42922</v>
      </c>
      <c r="D14" s="1"/>
      <c r="E14" s="4"/>
      <c r="F14" s="4">
        <v>25000</v>
      </c>
      <c r="G14" s="4"/>
    </row>
    <row r="15" spans="2:7">
      <c r="B15" s="1">
        <v>7</v>
      </c>
      <c r="C15" s="7"/>
      <c r="D15" s="1"/>
      <c r="E15" s="4"/>
      <c r="F15" s="4"/>
      <c r="G15" s="4"/>
    </row>
    <row r="16" spans="2:7">
      <c r="B16" s="1">
        <v>8</v>
      </c>
      <c r="C16" s="7"/>
      <c r="D16" s="1"/>
      <c r="E16" s="4"/>
      <c r="F16" s="4"/>
      <c r="G16" s="4"/>
    </row>
    <row r="17" spans="2:7">
      <c r="B17" s="1">
        <v>9</v>
      </c>
      <c r="C17" s="7"/>
      <c r="D17" s="1"/>
      <c r="E17" s="4"/>
      <c r="F17" s="4"/>
      <c r="G17" s="4"/>
    </row>
    <row r="18" spans="2:7">
      <c r="B18" s="1">
        <v>10</v>
      </c>
      <c r="C18" s="7"/>
      <c r="D18" s="1"/>
      <c r="E18" s="4"/>
      <c r="F18" s="4"/>
      <c r="G18" s="4"/>
    </row>
    <row r="19" spans="2:7">
      <c r="B19" s="1"/>
      <c r="C19" s="7"/>
      <c r="D19" s="1"/>
      <c r="E19" s="4"/>
      <c r="F19" s="4"/>
      <c r="G19" s="4"/>
    </row>
    <row r="20" spans="2:7">
      <c r="B20" s="1"/>
      <c r="C20" s="7"/>
      <c r="D20" s="1"/>
      <c r="E20" s="4"/>
      <c r="F20" s="4"/>
      <c r="G20" s="4"/>
    </row>
    <row r="21" spans="2:7">
      <c r="B21" s="1"/>
      <c r="C21" s="7"/>
      <c r="D21" s="1"/>
      <c r="E21" s="4"/>
      <c r="F21" s="4"/>
      <c r="G21" s="4"/>
    </row>
    <row r="22" spans="2:7">
      <c r="B22" s="1"/>
      <c r="C22" s="7"/>
      <c r="D22" s="1"/>
      <c r="E22" s="4"/>
      <c r="F22" s="4"/>
      <c r="G22" s="4"/>
    </row>
    <row r="23" spans="2:7">
      <c r="B23" s="1"/>
      <c r="C23" s="7"/>
      <c r="D23" s="1"/>
      <c r="E23" s="4"/>
      <c r="F23" s="4"/>
      <c r="G23" s="4"/>
    </row>
    <row r="24" spans="2:7">
      <c r="B24" s="1"/>
      <c r="C24" s="7"/>
      <c r="D24" s="1"/>
      <c r="E24" s="4"/>
      <c r="F24" s="4"/>
      <c r="G24" s="4"/>
    </row>
    <row r="25" spans="2:7">
      <c r="B25" s="1"/>
      <c r="C25" s="7"/>
      <c r="D25" s="1"/>
      <c r="E25" s="4"/>
      <c r="F25" s="4"/>
      <c r="G25" s="4"/>
    </row>
    <row r="26" spans="2:7">
      <c r="B26" s="1"/>
      <c r="C26" s="7"/>
      <c r="D26" s="1"/>
      <c r="E26" s="4"/>
      <c r="F26" s="4"/>
      <c r="G26" s="4"/>
    </row>
    <row r="27" spans="2:7">
      <c r="B27" s="1"/>
      <c r="C27" s="7"/>
      <c r="D27" s="1"/>
      <c r="E27" s="4"/>
      <c r="F27" s="4"/>
      <c r="G27" s="4"/>
    </row>
    <row r="28" spans="2:7">
      <c r="B28" s="1"/>
      <c r="C28" s="7"/>
      <c r="D28" s="1"/>
      <c r="E28" s="4"/>
      <c r="F28" s="4"/>
      <c r="G28" s="4"/>
    </row>
    <row r="29" spans="2:7">
      <c r="B29" s="1"/>
      <c r="C29" s="7"/>
      <c r="D29" s="1"/>
      <c r="E29" s="4"/>
      <c r="F29" s="4"/>
      <c r="G29" s="4"/>
    </row>
  </sheetData>
  <mergeCells count="1">
    <mergeCell ref="B5:G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4:BP47"/>
  <sheetViews>
    <sheetView topLeftCell="A7" workbookViewId="0">
      <pane xSplit="4" topLeftCell="BH1" activePane="topRight" state="frozen"/>
      <selection pane="topRight" activeCell="A17" sqref="A17:XFD17"/>
    </sheetView>
  </sheetViews>
  <sheetFormatPr defaultRowHeight="15.75"/>
  <cols>
    <col min="2" max="2" width="9.140625" style="15"/>
    <col min="3" max="3" width="11.85546875" style="16" customWidth="1"/>
    <col min="4" max="4" width="38.140625" style="16" bestFit="1" customWidth="1"/>
    <col min="5" max="5" width="10.5703125" style="30" bestFit="1" customWidth="1"/>
    <col min="6" max="6" width="11" style="30" bestFit="1" customWidth="1"/>
    <col min="7" max="7" width="11" style="39" customWidth="1"/>
    <col min="8" max="8" width="11" style="30" customWidth="1"/>
    <col min="9" max="9" width="11" style="16" customWidth="1"/>
    <col min="10" max="10" width="11" style="39" customWidth="1"/>
    <col min="11" max="12" width="11" style="30" customWidth="1"/>
    <col min="13" max="13" width="11" style="40" customWidth="1"/>
    <col min="14" max="15" width="11" style="30" customWidth="1"/>
    <col min="16" max="16" width="11" style="31" customWidth="1"/>
    <col min="17" max="18" width="11" style="30" customWidth="1"/>
    <col min="19" max="19" width="11" style="31" customWidth="1"/>
    <col min="20" max="21" width="11" style="30" customWidth="1"/>
    <col min="22" max="22" width="11" style="31" customWidth="1"/>
    <col min="23" max="24" width="11" style="30" customWidth="1"/>
    <col min="25" max="25" width="11" style="31" customWidth="1"/>
    <col min="26" max="57" width="11" style="30" customWidth="1"/>
    <col min="58" max="58" width="11" style="31" customWidth="1"/>
    <col min="59" max="60" width="11" style="30" customWidth="1"/>
    <col min="61" max="61" width="11" style="31" customWidth="1"/>
    <col min="62" max="66" width="11" style="30" customWidth="1"/>
    <col min="67" max="67" width="14.42578125" style="16" bestFit="1" customWidth="1"/>
    <col min="68" max="68" width="25" style="15" bestFit="1" customWidth="1"/>
  </cols>
  <sheetData>
    <row r="4" spans="1:68" s="50" customFormat="1" ht="15">
      <c r="B4" s="53" t="s">
        <v>9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22"/>
    </row>
    <row r="5" spans="1:68" s="50" customFormat="1" ht="15"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22"/>
    </row>
    <row r="6" spans="1:68" s="50" customFormat="1" ht="15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22"/>
    </row>
    <row r="7" spans="1:68" ht="23.25">
      <c r="B7" s="42" t="s">
        <v>3</v>
      </c>
      <c r="C7" s="43" t="s">
        <v>0</v>
      </c>
      <c r="D7" s="44" t="s">
        <v>18</v>
      </c>
      <c r="E7" s="45" t="s">
        <v>4</v>
      </c>
      <c r="F7" s="45" t="s">
        <v>5</v>
      </c>
      <c r="G7" s="46" t="s">
        <v>0</v>
      </c>
      <c r="H7" s="45" t="s">
        <v>4</v>
      </c>
      <c r="I7" s="47" t="s">
        <v>5</v>
      </c>
      <c r="J7" s="48" t="s">
        <v>0</v>
      </c>
      <c r="K7" s="45" t="s">
        <v>4</v>
      </c>
      <c r="L7" s="47" t="s">
        <v>5</v>
      </c>
      <c r="M7" s="49" t="s">
        <v>45</v>
      </c>
      <c r="N7" s="47" t="s">
        <v>46</v>
      </c>
      <c r="O7" s="47" t="s">
        <v>5</v>
      </c>
      <c r="P7" s="48" t="s">
        <v>45</v>
      </c>
      <c r="Q7" s="47" t="s">
        <v>46</v>
      </c>
      <c r="R7" s="47" t="s">
        <v>5</v>
      </c>
      <c r="S7" s="48" t="s">
        <v>0</v>
      </c>
      <c r="T7" s="47" t="s">
        <v>46</v>
      </c>
      <c r="U7" s="47" t="s">
        <v>5</v>
      </c>
      <c r="V7" s="48" t="s">
        <v>0</v>
      </c>
      <c r="W7" s="47" t="s">
        <v>46</v>
      </c>
      <c r="X7" s="47" t="s">
        <v>5</v>
      </c>
      <c r="Y7" s="48" t="s">
        <v>0</v>
      </c>
      <c r="Z7" s="47" t="s">
        <v>46</v>
      </c>
      <c r="AA7" s="47" t="s">
        <v>5</v>
      </c>
      <c r="AB7" s="48" t="s">
        <v>0</v>
      </c>
      <c r="AC7" s="47" t="s">
        <v>46</v>
      </c>
      <c r="AD7" s="47" t="s">
        <v>5</v>
      </c>
      <c r="AE7" s="48" t="s">
        <v>0</v>
      </c>
      <c r="AF7" s="47" t="s">
        <v>46</v>
      </c>
      <c r="AG7" s="47" t="s">
        <v>5</v>
      </c>
      <c r="AH7" s="48" t="s">
        <v>0</v>
      </c>
      <c r="AI7" s="47" t="s">
        <v>46</v>
      </c>
      <c r="AJ7" s="47" t="s">
        <v>5</v>
      </c>
      <c r="AK7" s="48" t="s">
        <v>0</v>
      </c>
      <c r="AL7" s="47" t="s">
        <v>46</v>
      </c>
      <c r="AM7" s="47" t="s">
        <v>5</v>
      </c>
      <c r="AN7" s="48" t="s">
        <v>0</v>
      </c>
      <c r="AO7" s="47" t="s">
        <v>46</v>
      </c>
      <c r="AP7" s="47" t="s">
        <v>5</v>
      </c>
      <c r="AQ7" s="48" t="s">
        <v>0</v>
      </c>
      <c r="AR7" s="47" t="s">
        <v>46</v>
      </c>
      <c r="AS7" s="47" t="s">
        <v>5</v>
      </c>
      <c r="AT7" s="48" t="s">
        <v>0</v>
      </c>
      <c r="AU7" s="47" t="s">
        <v>46</v>
      </c>
      <c r="AV7" s="47" t="s">
        <v>5</v>
      </c>
      <c r="AW7" s="48" t="s">
        <v>0</v>
      </c>
      <c r="AX7" s="47" t="s">
        <v>46</v>
      </c>
      <c r="AY7" s="47" t="s">
        <v>5</v>
      </c>
      <c r="AZ7" s="48" t="s">
        <v>0</v>
      </c>
      <c r="BA7" s="47" t="s">
        <v>46</v>
      </c>
      <c r="BB7" s="47" t="s">
        <v>5</v>
      </c>
      <c r="BC7" s="48" t="s">
        <v>0</v>
      </c>
      <c r="BD7" s="47" t="s">
        <v>46</v>
      </c>
      <c r="BE7" s="47" t="s">
        <v>5</v>
      </c>
      <c r="BF7" s="48" t="s">
        <v>0</v>
      </c>
      <c r="BG7" s="47" t="s">
        <v>46</v>
      </c>
      <c r="BH7" s="47" t="s">
        <v>5</v>
      </c>
      <c r="BI7" s="48" t="s">
        <v>0</v>
      </c>
      <c r="BJ7" s="47" t="s">
        <v>46</v>
      </c>
      <c r="BK7" s="47" t="s">
        <v>5</v>
      </c>
      <c r="BL7" s="48" t="s">
        <v>0</v>
      </c>
      <c r="BM7" s="47" t="s">
        <v>46</v>
      </c>
      <c r="BN7" s="47" t="s">
        <v>5</v>
      </c>
      <c r="BO7" s="47" t="s">
        <v>2</v>
      </c>
      <c r="BP7" s="23">
        <f>BO8+BO9+BO10+BO11+BO12+BO13+BO14+BO15+BO16+BO17+BO18+BO19+BO20+BO21+BO23+BO22+BO24+BO25+BO26+BO27+BO28+BO29+BO30+BO31+BO32+BO33+BO34+BO35+BO36+BO37+BO38+BO39+BO40+BO41</f>
        <v>377080</v>
      </c>
    </row>
    <row r="8" spans="1:68">
      <c r="B8" s="19">
        <v>1</v>
      </c>
      <c r="C8" s="24" t="s">
        <v>6</v>
      </c>
      <c r="D8" s="18" t="s">
        <v>19</v>
      </c>
      <c r="E8" s="25">
        <v>3600</v>
      </c>
      <c r="F8" s="25"/>
      <c r="G8" s="26"/>
      <c r="H8" s="25"/>
      <c r="I8" s="27"/>
      <c r="J8" s="28"/>
      <c r="K8" s="27"/>
      <c r="L8" s="27"/>
      <c r="M8" s="29"/>
      <c r="N8" s="27"/>
      <c r="O8" s="27"/>
      <c r="P8" s="28"/>
      <c r="Q8" s="27"/>
      <c r="R8" s="27"/>
      <c r="S8" s="28"/>
      <c r="T8" s="27"/>
      <c r="U8" s="27"/>
      <c r="V8" s="28"/>
      <c r="W8" s="27"/>
      <c r="X8" s="27"/>
      <c r="Y8" s="28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8"/>
      <c r="BG8" s="27"/>
      <c r="BH8" s="27"/>
      <c r="BI8" s="28"/>
      <c r="BJ8" s="27"/>
      <c r="BK8" s="27"/>
      <c r="BL8" s="27"/>
      <c r="BM8" s="27"/>
      <c r="BN8" s="27"/>
      <c r="BO8" s="27">
        <f>E8-F8+H8-I8-K8+L8+N8-O8+Q8-R8</f>
        <v>3600</v>
      </c>
      <c r="BP8" s="17"/>
    </row>
    <row r="9" spans="1:68">
      <c r="B9" s="19">
        <v>2</v>
      </c>
      <c r="C9" s="24" t="s">
        <v>6</v>
      </c>
      <c r="D9" s="18" t="s">
        <v>20</v>
      </c>
      <c r="E9" s="25">
        <v>7600</v>
      </c>
      <c r="F9" s="25"/>
      <c r="G9" s="26"/>
      <c r="H9" s="25"/>
      <c r="I9" s="27"/>
      <c r="J9" s="28"/>
      <c r="K9" s="27"/>
      <c r="L9" s="27"/>
      <c r="M9" s="29"/>
      <c r="N9" s="27"/>
      <c r="O9" s="27"/>
      <c r="P9" s="28"/>
      <c r="Q9" s="27"/>
      <c r="R9" s="27"/>
      <c r="S9" s="28"/>
      <c r="T9" s="27"/>
      <c r="U9" s="27"/>
      <c r="V9" s="28"/>
      <c r="W9" s="27"/>
      <c r="X9" s="27"/>
      <c r="Y9" s="28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8"/>
      <c r="BG9" s="27"/>
      <c r="BH9" s="27"/>
      <c r="BI9" s="28"/>
      <c r="BJ9" s="27"/>
      <c r="BK9" s="27"/>
      <c r="BL9" s="27"/>
      <c r="BM9" s="27"/>
      <c r="BN9" s="27"/>
      <c r="BO9" s="27">
        <f>E9-F9+H9-I9-K9+L9</f>
        <v>7600</v>
      </c>
      <c r="BP9" s="17"/>
    </row>
    <row r="10" spans="1:68">
      <c r="B10" s="19">
        <v>3</v>
      </c>
      <c r="C10" s="24" t="s">
        <v>6</v>
      </c>
      <c r="D10" s="18" t="s">
        <v>21</v>
      </c>
      <c r="E10" s="25">
        <v>15000</v>
      </c>
      <c r="F10" s="25">
        <v>13000</v>
      </c>
      <c r="G10" s="26">
        <v>42920</v>
      </c>
      <c r="H10" s="25">
        <v>13500</v>
      </c>
      <c r="I10" s="27"/>
      <c r="J10" s="28" t="s">
        <v>38</v>
      </c>
      <c r="K10" s="27">
        <v>2000</v>
      </c>
      <c r="L10" s="27"/>
      <c r="M10" s="29">
        <v>42983</v>
      </c>
      <c r="N10" s="27"/>
      <c r="O10" s="27">
        <v>7000</v>
      </c>
      <c r="P10" s="28">
        <v>43044</v>
      </c>
      <c r="Q10" s="27">
        <v>11850</v>
      </c>
      <c r="R10" s="27"/>
      <c r="S10" s="28" t="s">
        <v>79</v>
      </c>
      <c r="T10" s="27"/>
      <c r="U10" s="27">
        <v>10800</v>
      </c>
      <c r="V10" s="28">
        <v>42799</v>
      </c>
      <c r="W10" s="27"/>
      <c r="X10" s="27">
        <v>5600</v>
      </c>
      <c r="Y10" s="28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8"/>
      <c r="BG10" s="27"/>
      <c r="BH10" s="27"/>
      <c r="BI10" s="28"/>
      <c r="BJ10" s="27"/>
      <c r="BK10" s="27"/>
      <c r="BL10" s="27"/>
      <c r="BM10" s="27"/>
      <c r="BN10" s="27"/>
      <c r="BO10" s="27">
        <f>E10-F10+H10-I10-K10+L10+N10-O10+Q10-R10+T10-U10+W10-X10</f>
        <v>1950</v>
      </c>
      <c r="BP10" s="17"/>
    </row>
    <row r="11" spans="1:68" ht="20.25" customHeight="1">
      <c r="B11" s="19">
        <v>4</v>
      </c>
      <c r="C11" s="24" t="s">
        <v>6</v>
      </c>
      <c r="D11" s="18" t="s">
        <v>22</v>
      </c>
      <c r="E11" s="25">
        <v>3600</v>
      </c>
      <c r="F11" s="25"/>
      <c r="G11" s="26">
        <v>42739</v>
      </c>
      <c r="H11" s="25">
        <v>1300</v>
      </c>
      <c r="I11" s="27"/>
      <c r="J11" s="28"/>
      <c r="K11" s="27"/>
      <c r="L11" s="27"/>
      <c r="M11" s="29"/>
      <c r="N11" s="27"/>
      <c r="O11" s="27"/>
      <c r="P11" s="28"/>
      <c r="Q11" s="27"/>
      <c r="R11" s="27"/>
      <c r="S11" s="28"/>
      <c r="T11" s="27"/>
      <c r="U11" s="27"/>
      <c r="V11" s="28"/>
      <c r="W11" s="27"/>
      <c r="X11" s="27"/>
      <c r="Y11" s="28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8"/>
      <c r="BG11" s="27"/>
      <c r="BH11" s="27"/>
      <c r="BI11" s="28"/>
      <c r="BJ11" s="27"/>
      <c r="BK11" s="27"/>
      <c r="BL11" s="27"/>
      <c r="BM11" s="27"/>
      <c r="BN11" s="27"/>
      <c r="BO11" s="27">
        <f>E11-F11+H11-I11-K11+L11</f>
        <v>4900</v>
      </c>
      <c r="BP11" s="17"/>
    </row>
    <row r="12" spans="1:68" ht="1.5" customHeight="1">
      <c r="B12" s="19">
        <v>5</v>
      </c>
      <c r="C12" s="24"/>
      <c r="D12" s="18"/>
      <c r="E12" s="25"/>
      <c r="F12" s="25"/>
      <c r="G12" s="26"/>
      <c r="H12" s="25"/>
      <c r="I12" s="27"/>
      <c r="J12" s="28"/>
      <c r="K12" s="27"/>
      <c r="L12" s="27"/>
      <c r="M12" s="29"/>
      <c r="N12" s="27"/>
      <c r="O12" s="27"/>
      <c r="P12" s="28"/>
      <c r="Q12" s="27"/>
      <c r="R12" s="27"/>
      <c r="S12" s="28"/>
      <c r="T12" s="27"/>
      <c r="U12" s="27"/>
      <c r="V12" s="28"/>
      <c r="W12" s="27"/>
      <c r="X12" s="27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8"/>
      <c r="BG12" s="27"/>
      <c r="BH12" s="27"/>
      <c r="BI12" s="28"/>
      <c r="BJ12" s="27"/>
      <c r="BK12" s="27"/>
      <c r="BL12" s="27"/>
      <c r="BM12" s="27"/>
      <c r="BN12" s="27"/>
      <c r="BO12" s="27"/>
      <c r="BP12" s="17"/>
    </row>
    <row r="13" spans="1:68" ht="21">
      <c r="B13" s="19">
        <v>6</v>
      </c>
      <c r="C13" s="24"/>
      <c r="D13" s="18" t="s">
        <v>23</v>
      </c>
      <c r="E13" s="25">
        <v>11000</v>
      </c>
      <c r="F13" s="25"/>
      <c r="G13" s="26">
        <v>43073</v>
      </c>
      <c r="H13" s="25"/>
      <c r="I13" s="27">
        <v>5000</v>
      </c>
      <c r="J13" s="28" t="s">
        <v>48</v>
      </c>
      <c r="K13" s="27"/>
      <c r="L13" s="27">
        <v>30000</v>
      </c>
      <c r="M13" s="29" t="s">
        <v>53</v>
      </c>
      <c r="N13" s="27"/>
      <c r="O13" s="27">
        <v>10000</v>
      </c>
      <c r="P13" s="28" t="s">
        <v>54</v>
      </c>
      <c r="Q13" s="27"/>
      <c r="R13" s="27">
        <v>9500</v>
      </c>
      <c r="S13" s="28">
        <v>42799</v>
      </c>
      <c r="T13" s="27"/>
      <c r="U13" s="27">
        <v>10000</v>
      </c>
      <c r="V13" s="28"/>
      <c r="W13" s="27"/>
      <c r="X13" s="27"/>
      <c r="Y13" s="28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8"/>
      <c r="BG13" s="27"/>
      <c r="BH13" s="27"/>
      <c r="BI13" s="28"/>
      <c r="BJ13" s="27"/>
      <c r="BK13" s="27"/>
      <c r="BL13" s="27"/>
      <c r="BM13" s="27"/>
      <c r="BN13" s="27"/>
      <c r="BO13" s="27">
        <f>E13-F13+H13-I13-K13+L13+N13-O13+Q13-R13-U13+T13</f>
        <v>6500</v>
      </c>
      <c r="BP13" s="20"/>
    </row>
    <row r="14" spans="1:68" hidden="1">
      <c r="B14" s="19">
        <v>7</v>
      </c>
      <c r="C14" s="24"/>
      <c r="D14" s="18"/>
      <c r="E14" s="25"/>
      <c r="F14" s="25"/>
      <c r="G14" s="26"/>
      <c r="H14" s="25"/>
      <c r="I14" s="27"/>
      <c r="J14" s="28"/>
      <c r="K14" s="27"/>
      <c r="L14" s="27"/>
      <c r="M14" s="29"/>
      <c r="N14" s="27"/>
      <c r="O14" s="27"/>
      <c r="P14" s="28"/>
      <c r="Q14" s="27"/>
      <c r="R14" s="27"/>
      <c r="S14" s="28"/>
      <c r="T14" s="27"/>
      <c r="U14" s="27"/>
      <c r="V14" s="28"/>
      <c r="W14" s="27"/>
      <c r="X14" s="27"/>
      <c r="Y14" s="28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8"/>
      <c r="BG14" s="27"/>
      <c r="BH14" s="27"/>
      <c r="BI14" s="28"/>
      <c r="BJ14" s="27"/>
      <c r="BK14" s="27"/>
      <c r="BL14" s="27"/>
      <c r="BM14" s="27"/>
      <c r="BN14" s="27"/>
      <c r="BO14" s="27">
        <f>E14-F14+H14-I14-K14+L14+Q14-R14</f>
        <v>0</v>
      </c>
      <c r="BP14" s="17"/>
    </row>
    <row r="15" spans="1:68">
      <c r="B15" s="19">
        <v>8</v>
      </c>
      <c r="C15" s="24"/>
      <c r="D15" s="18" t="s">
        <v>24</v>
      </c>
      <c r="E15" s="25">
        <v>5250</v>
      </c>
      <c r="F15" s="25"/>
      <c r="G15" s="26">
        <v>42983</v>
      </c>
      <c r="H15" s="25"/>
      <c r="I15" s="27">
        <v>5250</v>
      </c>
      <c r="J15" s="28">
        <v>42891</v>
      </c>
      <c r="K15" s="27">
        <v>9595</v>
      </c>
      <c r="L15" s="27"/>
      <c r="M15" s="29" t="s">
        <v>63</v>
      </c>
      <c r="N15" s="27"/>
      <c r="O15" s="27">
        <v>7000</v>
      </c>
      <c r="P15" s="28"/>
      <c r="Q15" s="27"/>
      <c r="R15" s="27"/>
      <c r="S15" s="28"/>
      <c r="T15" s="27"/>
      <c r="U15" s="27"/>
      <c r="V15" s="28"/>
      <c r="W15" s="27"/>
      <c r="X15" s="27"/>
      <c r="Y15" s="28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8">
        <v>42953</v>
      </c>
      <c r="BG15" s="27"/>
      <c r="BH15" s="27">
        <v>2595</v>
      </c>
      <c r="BI15" s="28"/>
      <c r="BJ15" s="27"/>
      <c r="BK15" s="27"/>
      <c r="BL15" s="27"/>
      <c r="BM15" s="27"/>
      <c r="BN15" s="27"/>
      <c r="BO15" s="27">
        <f>E15-F15+H15-I15+K15-L15+N15-O15+Q15-R15+T15-U15+W15-X15+BG15-BH15</f>
        <v>0</v>
      </c>
      <c r="BP15" s="17"/>
    </row>
    <row r="16" spans="1:68">
      <c r="A16" t="s">
        <v>88</v>
      </c>
      <c r="B16" s="19">
        <v>9</v>
      </c>
      <c r="C16" s="24"/>
      <c r="D16" s="18" t="s">
        <v>25</v>
      </c>
      <c r="E16" s="25">
        <v>1700</v>
      </c>
      <c r="F16" s="25"/>
      <c r="G16" s="26">
        <v>42891</v>
      </c>
      <c r="H16" s="25">
        <v>31000</v>
      </c>
      <c r="I16" s="27"/>
      <c r="J16" s="28" t="s">
        <v>71</v>
      </c>
      <c r="K16" s="27"/>
      <c r="L16" s="27">
        <v>15000</v>
      </c>
      <c r="M16" s="29"/>
      <c r="N16" s="27"/>
      <c r="O16" s="27"/>
      <c r="P16" s="28"/>
      <c r="Q16" s="27"/>
      <c r="R16" s="27"/>
      <c r="S16" s="28"/>
      <c r="T16" s="27"/>
      <c r="U16" s="27"/>
      <c r="V16" s="28"/>
      <c r="W16" s="27"/>
      <c r="X16" s="27"/>
      <c r="Y16" s="28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8">
        <v>42861</v>
      </c>
      <c r="BG16" s="27"/>
      <c r="BH16" s="27">
        <v>17500</v>
      </c>
      <c r="BI16" s="28"/>
      <c r="BJ16" s="27"/>
      <c r="BK16" s="27"/>
      <c r="BL16" s="27"/>
      <c r="BM16" s="27"/>
      <c r="BN16" s="27"/>
      <c r="BO16" s="27">
        <f>E16-F16+H16-I16+K16-L16+N16-O16+BG16-BH16</f>
        <v>200</v>
      </c>
      <c r="BP16" s="17"/>
    </row>
    <row r="17" spans="2:68">
      <c r="B17" s="19">
        <v>10</v>
      </c>
      <c r="C17" s="24"/>
      <c r="D17" s="18" t="s">
        <v>26</v>
      </c>
      <c r="E17" s="25">
        <v>21000</v>
      </c>
      <c r="F17" s="25"/>
      <c r="G17" s="26" t="s">
        <v>31</v>
      </c>
      <c r="H17" s="25">
        <v>25300</v>
      </c>
      <c r="I17" s="27"/>
      <c r="J17" s="28" t="s">
        <v>32</v>
      </c>
      <c r="K17" s="27">
        <v>10000</v>
      </c>
      <c r="L17" s="27"/>
      <c r="M17" s="29">
        <v>42771</v>
      </c>
      <c r="N17" s="27"/>
      <c r="O17" s="27">
        <v>16300</v>
      </c>
      <c r="P17" s="28" t="s">
        <v>54</v>
      </c>
      <c r="Q17" s="27">
        <v>26750</v>
      </c>
      <c r="R17" s="27"/>
      <c r="S17" s="28">
        <v>42771</v>
      </c>
      <c r="T17" s="27"/>
      <c r="U17" s="27">
        <v>4500</v>
      </c>
      <c r="V17" s="28">
        <v>42891</v>
      </c>
      <c r="W17" s="27">
        <v>41400</v>
      </c>
      <c r="X17" s="27">
        <v>22000</v>
      </c>
      <c r="Y17" s="28">
        <v>42983</v>
      </c>
      <c r="Z17" s="27">
        <v>12660</v>
      </c>
      <c r="AA17" s="27"/>
      <c r="AB17" s="27" t="s">
        <v>63</v>
      </c>
      <c r="AC17" s="27"/>
      <c r="AD17" s="27">
        <v>20000</v>
      </c>
      <c r="AE17" s="27" t="s">
        <v>69</v>
      </c>
      <c r="AF17" s="27"/>
      <c r="AG17" s="27">
        <v>10000</v>
      </c>
      <c r="AH17" s="27" t="s">
        <v>70</v>
      </c>
      <c r="AI17" s="27"/>
      <c r="AJ17" s="27">
        <v>10000</v>
      </c>
      <c r="AK17" s="27" t="s">
        <v>70</v>
      </c>
      <c r="AL17" s="27">
        <v>34720</v>
      </c>
      <c r="AM17" s="27"/>
      <c r="AN17" s="27" t="s">
        <v>72</v>
      </c>
      <c r="AO17" s="27"/>
      <c r="AP17" s="27">
        <v>10000</v>
      </c>
      <c r="AQ17" s="27" t="s">
        <v>73</v>
      </c>
      <c r="AR17" s="27">
        <v>33900</v>
      </c>
      <c r="AS17" s="27"/>
      <c r="AT17" s="27" t="s">
        <v>77</v>
      </c>
      <c r="AU17" s="27"/>
      <c r="AV17" s="27">
        <v>25000</v>
      </c>
      <c r="AW17" s="27" t="s">
        <v>84</v>
      </c>
      <c r="AX17" s="27">
        <v>53500</v>
      </c>
      <c r="AY17" s="27">
        <v>20000</v>
      </c>
      <c r="AZ17" s="27" t="s">
        <v>79</v>
      </c>
      <c r="BA17" s="27"/>
      <c r="BB17" s="27">
        <v>20000</v>
      </c>
      <c r="BC17" s="27" t="s">
        <v>85</v>
      </c>
      <c r="BD17" s="27">
        <v>22500</v>
      </c>
      <c r="BE17" s="27"/>
      <c r="BF17" s="28">
        <v>42772</v>
      </c>
      <c r="BG17" s="27"/>
      <c r="BH17" s="27">
        <v>45000</v>
      </c>
      <c r="BI17" s="28">
        <v>42892</v>
      </c>
      <c r="BJ17" s="27">
        <v>38350</v>
      </c>
      <c r="BK17" s="27">
        <v>25000</v>
      </c>
      <c r="BL17" s="27"/>
      <c r="BM17" s="27"/>
      <c r="BN17" s="27"/>
      <c r="BO17" s="27">
        <f>E17-F17+H17-I17-K17+L17+N17-O17+Q17-R17+T17-U17+W17-X17+Z17-AA17+AC17-AD17+AF17-AG17+AI17-AJ17+AL17-AM17+AO17-AP17+AR17-AS17+AU17-AV17+AX17-AY17+BA17-BB17+BD17-BE17+BG17-BH17+BJ17-BK17+BM17-BN17</f>
        <v>72280</v>
      </c>
      <c r="BP17" s="17"/>
    </row>
    <row r="18" spans="2:68" ht="0.75" customHeight="1">
      <c r="B18" s="19">
        <v>11</v>
      </c>
      <c r="C18" s="24"/>
      <c r="D18" s="18"/>
      <c r="E18" s="25"/>
      <c r="F18" s="25"/>
      <c r="G18" s="26"/>
      <c r="H18" s="25"/>
      <c r="I18" s="27"/>
      <c r="J18" s="28"/>
      <c r="K18" s="27"/>
      <c r="L18" s="27"/>
      <c r="M18" s="29"/>
      <c r="N18" s="27"/>
      <c r="O18" s="27"/>
      <c r="P18" s="28"/>
      <c r="Q18" s="27"/>
      <c r="R18" s="27"/>
      <c r="S18" s="28"/>
      <c r="T18" s="27"/>
      <c r="U18" s="27"/>
      <c r="V18" s="28"/>
      <c r="W18" s="27"/>
      <c r="X18" s="27"/>
      <c r="Y18" s="28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8"/>
      <c r="BG18" s="27"/>
      <c r="BH18" s="27"/>
      <c r="BI18" s="28"/>
      <c r="BJ18" s="27"/>
      <c r="BK18" s="27"/>
      <c r="BL18" s="27"/>
      <c r="BM18" s="27"/>
      <c r="BN18" s="27"/>
      <c r="BO18" s="27"/>
      <c r="BP18" s="17"/>
    </row>
    <row r="19" spans="2:68" hidden="1">
      <c r="B19" s="19">
        <v>12</v>
      </c>
      <c r="C19" s="24"/>
      <c r="D19" s="18"/>
      <c r="E19" s="25"/>
      <c r="F19" s="25"/>
      <c r="G19" s="26"/>
      <c r="H19" s="25"/>
      <c r="I19" s="27"/>
      <c r="J19" s="28"/>
      <c r="K19" s="27"/>
      <c r="L19" s="27"/>
      <c r="M19" s="29"/>
      <c r="N19" s="27"/>
      <c r="O19" s="27"/>
      <c r="P19" s="28"/>
      <c r="Q19" s="27"/>
      <c r="R19" s="27"/>
      <c r="S19" s="28"/>
      <c r="T19" s="27"/>
      <c r="U19" s="27"/>
      <c r="V19" s="28"/>
      <c r="W19" s="27"/>
      <c r="X19" s="27"/>
      <c r="Y19" s="28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8"/>
      <c r="BG19" s="27"/>
      <c r="BH19" s="27"/>
      <c r="BI19" s="28"/>
      <c r="BJ19" s="27"/>
      <c r="BK19" s="27"/>
      <c r="BL19" s="27"/>
      <c r="BM19" s="27"/>
      <c r="BN19" s="27"/>
      <c r="BO19" s="27">
        <f>E19-F19+H19-I19-K19+L19</f>
        <v>0</v>
      </c>
      <c r="BP19" s="17"/>
    </row>
    <row r="20" spans="2:68" hidden="1">
      <c r="B20" s="19">
        <v>13</v>
      </c>
      <c r="C20" s="24"/>
      <c r="D20" s="18" t="s">
        <v>28</v>
      </c>
      <c r="E20" s="25">
        <v>46000</v>
      </c>
      <c r="F20" s="25"/>
      <c r="G20" s="26" t="s">
        <v>37</v>
      </c>
      <c r="H20" s="25"/>
      <c r="I20" s="27">
        <v>40000</v>
      </c>
      <c r="J20" s="28"/>
      <c r="K20" s="27"/>
      <c r="L20" s="27"/>
      <c r="M20" s="29"/>
      <c r="N20" s="27"/>
      <c r="S20" s="31">
        <v>42830</v>
      </c>
      <c r="U20" s="30">
        <v>5000</v>
      </c>
      <c r="V20" s="31">
        <v>42891</v>
      </c>
      <c r="W20" s="30">
        <v>1000</v>
      </c>
      <c r="BO20" s="27">
        <v>0</v>
      </c>
      <c r="BP20" s="17"/>
    </row>
    <row r="21" spans="2:68">
      <c r="B21" s="19">
        <v>14</v>
      </c>
      <c r="C21" s="21"/>
      <c r="D21" s="18" t="s">
        <v>29</v>
      </c>
      <c r="E21" s="25">
        <v>9180</v>
      </c>
      <c r="F21" s="25">
        <v>4500</v>
      </c>
      <c r="G21" s="32" t="s">
        <v>37</v>
      </c>
      <c r="H21" s="25">
        <v>10080</v>
      </c>
      <c r="I21" s="18"/>
      <c r="J21" s="32" t="s">
        <v>38</v>
      </c>
      <c r="K21" s="25">
        <v>4760</v>
      </c>
      <c r="L21" s="25"/>
      <c r="M21" s="29" t="s">
        <v>47</v>
      </c>
      <c r="N21" s="27"/>
      <c r="O21" s="27">
        <v>40000</v>
      </c>
      <c r="P21" s="28">
        <v>42891</v>
      </c>
      <c r="Q21" s="27">
        <v>76035</v>
      </c>
      <c r="R21" s="27">
        <v>20000</v>
      </c>
      <c r="S21" s="28" t="s">
        <v>47</v>
      </c>
      <c r="T21" s="27">
        <v>30630</v>
      </c>
      <c r="U21" s="27"/>
      <c r="V21" s="28">
        <v>42891</v>
      </c>
      <c r="W21" s="27">
        <v>76035</v>
      </c>
      <c r="X21" s="27">
        <v>20000</v>
      </c>
      <c r="Y21" s="28">
        <v>42983</v>
      </c>
      <c r="Z21" s="27"/>
      <c r="AA21" s="27">
        <v>37000</v>
      </c>
      <c r="AB21" s="27" t="s">
        <v>70</v>
      </c>
      <c r="AC21" s="27">
        <v>60285</v>
      </c>
      <c r="AD21" s="27">
        <v>50000</v>
      </c>
      <c r="AE21" s="27" t="s">
        <v>78</v>
      </c>
      <c r="AF21" s="27">
        <v>104190</v>
      </c>
      <c r="AG21" s="27">
        <v>42000</v>
      </c>
      <c r="AH21" s="27" t="s">
        <v>86</v>
      </c>
      <c r="AI21" s="27">
        <v>15450</v>
      </c>
      <c r="AJ21" s="27">
        <v>60000</v>
      </c>
      <c r="AK21" s="27" t="s">
        <v>79</v>
      </c>
      <c r="AL21" s="27">
        <v>61600</v>
      </c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8"/>
      <c r="BG21" s="27"/>
      <c r="BH21" s="27"/>
      <c r="BI21" s="28"/>
      <c r="BJ21" s="27"/>
      <c r="BK21" s="27"/>
      <c r="BL21" s="27"/>
      <c r="BM21" s="27"/>
      <c r="BN21" s="27"/>
      <c r="BO21" s="27">
        <f>T21+W21-X21+Z21-AA21+AC21-AD21+AF21-AG21+AI21-AJ21+AL21-AM21+AO21-AP21+AR21-AS21+AU21-AV21</f>
        <v>139190</v>
      </c>
      <c r="BP21" s="17"/>
    </row>
    <row r="22" spans="2:68">
      <c r="B22" s="19">
        <v>15</v>
      </c>
      <c r="C22" s="21"/>
      <c r="D22" s="18" t="s">
        <v>30</v>
      </c>
      <c r="E22" s="25">
        <v>16400</v>
      </c>
      <c r="F22" s="25"/>
      <c r="G22" s="32"/>
      <c r="H22" s="25"/>
      <c r="I22" s="18"/>
      <c r="J22" s="32"/>
      <c r="K22" s="25"/>
      <c r="L22" s="25"/>
      <c r="M22" s="29"/>
      <c r="N22" s="27"/>
      <c r="O22" s="27"/>
      <c r="P22" s="28"/>
      <c r="Q22" s="27"/>
      <c r="R22" s="27"/>
      <c r="S22" s="28"/>
      <c r="T22" s="27"/>
      <c r="U22" s="27"/>
      <c r="V22" s="28"/>
      <c r="W22" s="27"/>
      <c r="X22" s="27"/>
      <c r="Y22" s="28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8"/>
      <c r="BG22" s="27"/>
      <c r="BH22" s="27"/>
      <c r="BI22" s="28"/>
      <c r="BJ22" s="27"/>
      <c r="BK22" s="27"/>
      <c r="BL22" s="27"/>
      <c r="BM22" s="27"/>
      <c r="BN22" s="27"/>
      <c r="BO22" s="27">
        <f>E22-F22+H22-I22-K22+L22</f>
        <v>16400</v>
      </c>
      <c r="BP22" s="17"/>
    </row>
    <row r="23" spans="2:68" hidden="1">
      <c r="B23" s="19">
        <v>16</v>
      </c>
      <c r="C23" s="21"/>
      <c r="D23" s="18" t="s">
        <v>40</v>
      </c>
      <c r="E23" s="25">
        <v>10200</v>
      </c>
      <c r="F23" s="25"/>
      <c r="G23" s="32" t="s">
        <v>41</v>
      </c>
      <c r="H23" s="25"/>
      <c r="I23" s="25">
        <v>10200</v>
      </c>
      <c r="J23" s="32"/>
      <c r="K23" s="25"/>
      <c r="L23" s="25"/>
      <c r="M23" s="29"/>
      <c r="N23" s="27"/>
      <c r="O23" s="27"/>
      <c r="P23" s="28"/>
      <c r="Q23" s="27"/>
      <c r="R23" s="27"/>
      <c r="S23" s="28"/>
      <c r="T23" s="27"/>
      <c r="U23" s="27"/>
      <c r="V23" s="28"/>
      <c r="W23" s="27"/>
      <c r="X23" s="27"/>
      <c r="Y23" s="28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8"/>
      <c r="BG23" s="27"/>
      <c r="BH23" s="27"/>
      <c r="BI23" s="28"/>
      <c r="BJ23" s="27"/>
      <c r="BK23" s="27"/>
      <c r="BL23" s="27"/>
      <c r="BM23" s="27"/>
      <c r="BN23" s="27"/>
      <c r="BO23" s="27">
        <f>E23-F23+H23-I23-K23+L23</f>
        <v>0</v>
      </c>
      <c r="BP23" s="17"/>
    </row>
    <row r="24" spans="2:68" hidden="1">
      <c r="B24" s="19">
        <v>17</v>
      </c>
      <c r="C24" s="21"/>
      <c r="D24" s="18" t="s">
        <v>39</v>
      </c>
      <c r="E24" s="25">
        <v>1650</v>
      </c>
      <c r="F24" s="25"/>
      <c r="G24" s="32"/>
      <c r="H24" s="25"/>
      <c r="I24" s="18"/>
      <c r="J24" s="32"/>
      <c r="K24" s="25"/>
      <c r="L24" s="25"/>
      <c r="M24" s="29"/>
      <c r="N24" s="27"/>
      <c r="O24" s="27"/>
      <c r="P24" s="28"/>
      <c r="Q24" s="27"/>
      <c r="R24" s="27"/>
      <c r="S24" s="28"/>
      <c r="T24" s="27"/>
      <c r="U24" s="27"/>
      <c r="V24" s="28"/>
      <c r="W24" s="27"/>
      <c r="X24" s="27"/>
      <c r="Y24" s="28"/>
      <c r="Z24" s="27"/>
      <c r="AA24" s="27"/>
      <c r="AB24" s="27"/>
      <c r="AC24" s="27"/>
      <c r="AD24" s="27"/>
      <c r="AE24" s="27"/>
      <c r="AF24" s="27"/>
      <c r="AG24" s="27"/>
      <c r="AH24" s="27" t="s">
        <v>70</v>
      </c>
      <c r="AI24" s="27"/>
      <c r="AJ24" s="27">
        <v>1650</v>
      </c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8"/>
      <c r="BG24" s="27"/>
      <c r="BH24" s="27"/>
      <c r="BI24" s="28"/>
      <c r="BJ24" s="27"/>
      <c r="BK24" s="27"/>
      <c r="BL24" s="27"/>
      <c r="BM24" s="27"/>
      <c r="BN24" s="27"/>
      <c r="BO24" s="27">
        <f>E24-F24+H24-I24-K24+L24+AI24-AJ24</f>
        <v>0</v>
      </c>
      <c r="BP24" s="17"/>
    </row>
    <row r="25" spans="2:68" hidden="1">
      <c r="B25" s="19">
        <v>18</v>
      </c>
      <c r="C25" s="21" t="s">
        <v>36</v>
      </c>
      <c r="D25" s="18" t="s">
        <v>35</v>
      </c>
      <c r="E25" s="25">
        <v>5850</v>
      </c>
      <c r="F25" s="25"/>
      <c r="G25" s="32" t="s">
        <v>38</v>
      </c>
      <c r="H25" s="25">
        <v>3900</v>
      </c>
      <c r="I25" s="18"/>
      <c r="J25" s="32" t="s">
        <v>41</v>
      </c>
      <c r="K25" s="25">
        <v>12600</v>
      </c>
      <c r="L25" s="25"/>
      <c r="M25" s="29" t="s">
        <v>48</v>
      </c>
      <c r="N25" s="27"/>
      <c r="O25" s="27">
        <v>3780</v>
      </c>
      <c r="P25" s="28">
        <v>42891</v>
      </c>
      <c r="Q25" s="27"/>
      <c r="R25" s="27">
        <v>5800</v>
      </c>
      <c r="S25" s="28">
        <v>42952</v>
      </c>
      <c r="T25" s="27"/>
      <c r="U25" s="27">
        <v>12770</v>
      </c>
      <c r="V25" s="28"/>
      <c r="W25" s="27"/>
      <c r="X25" s="27"/>
      <c r="Y25" s="28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8"/>
      <c r="BG25" s="27"/>
      <c r="BH25" s="27"/>
      <c r="BI25" s="28"/>
      <c r="BJ25" s="27"/>
      <c r="BK25" s="27"/>
      <c r="BL25" s="27"/>
      <c r="BM25" s="27"/>
      <c r="BN25" s="27"/>
      <c r="BO25" s="27">
        <f>E25+H25+K25+N25+Q25+T25+W25-I25-L25-O25-R25-U25-X25</f>
        <v>0</v>
      </c>
      <c r="BP25" s="17"/>
    </row>
    <row r="26" spans="2:68">
      <c r="B26" s="19">
        <v>19</v>
      </c>
      <c r="C26" s="21"/>
      <c r="D26" s="18" t="s">
        <v>42</v>
      </c>
      <c r="E26" s="25">
        <v>50000</v>
      </c>
      <c r="F26" s="25"/>
      <c r="G26" s="32"/>
      <c r="H26" s="25"/>
      <c r="I26" s="18"/>
      <c r="J26" s="32"/>
      <c r="K26" s="25"/>
      <c r="L26" s="25"/>
      <c r="M26" s="29"/>
      <c r="N26" s="27"/>
      <c r="O26" s="27"/>
      <c r="P26" s="28"/>
      <c r="Q26" s="27"/>
      <c r="R26" s="27"/>
      <c r="S26" s="28"/>
      <c r="T26" s="27"/>
      <c r="U26" s="27"/>
      <c r="V26" s="28"/>
      <c r="W26" s="27"/>
      <c r="X26" s="27"/>
      <c r="Y26" s="28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8"/>
      <c r="BG26" s="27"/>
      <c r="BH26" s="27"/>
      <c r="BI26" s="28"/>
      <c r="BJ26" s="27"/>
      <c r="BK26" s="27"/>
      <c r="BL26" s="27"/>
      <c r="BM26" s="27"/>
      <c r="BN26" s="27"/>
      <c r="BO26" s="27">
        <f>E26-F26+H26-I26-K26+L26</f>
        <v>50000</v>
      </c>
      <c r="BP26" s="17"/>
    </row>
    <row r="27" spans="2:68">
      <c r="B27" s="19">
        <v>20</v>
      </c>
      <c r="C27" s="21" t="s">
        <v>51</v>
      </c>
      <c r="D27" s="18" t="s">
        <v>50</v>
      </c>
      <c r="E27" s="25">
        <v>1700</v>
      </c>
      <c r="F27" s="25"/>
      <c r="G27" s="32"/>
      <c r="H27" s="25"/>
      <c r="I27" s="18"/>
      <c r="J27" s="32"/>
      <c r="K27" s="25"/>
      <c r="L27" s="25"/>
      <c r="M27" s="29"/>
      <c r="N27" s="27"/>
      <c r="O27" s="27"/>
      <c r="P27" s="28"/>
      <c r="Q27" s="27"/>
      <c r="R27" s="27"/>
      <c r="S27" s="28"/>
      <c r="T27" s="27"/>
      <c r="U27" s="27"/>
      <c r="V27" s="28"/>
      <c r="W27" s="27"/>
      <c r="X27" s="27"/>
      <c r="Y27" s="28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8"/>
      <c r="BG27" s="27"/>
      <c r="BH27" s="27"/>
      <c r="BI27" s="28"/>
      <c r="BJ27" s="27"/>
      <c r="BK27" s="27"/>
      <c r="BL27" s="27"/>
      <c r="BM27" s="27"/>
      <c r="BN27" s="27"/>
      <c r="BO27" s="27">
        <f>E27-F27+H27-I27-K27+L27</f>
        <v>1700</v>
      </c>
      <c r="BP27" s="17"/>
    </row>
    <row r="28" spans="2:68">
      <c r="B28" s="19">
        <v>21</v>
      </c>
      <c r="C28" s="18" t="s">
        <v>41</v>
      </c>
      <c r="D28" s="18" t="s">
        <v>43</v>
      </c>
      <c r="E28" s="25">
        <v>16000</v>
      </c>
      <c r="F28" s="25"/>
      <c r="G28" s="32"/>
      <c r="H28" s="25"/>
      <c r="I28" s="18"/>
      <c r="J28" s="32"/>
      <c r="K28" s="25"/>
      <c r="L28" s="25"/>
      <c r="M28" s="29"/>
      <c r="N28" s="27"/>
      <c r="O28" s="27"/>
      <c r="P28" s="28"/>
      <c r="Q28" s="27"/>
      <c r="R28" s="27"/>
      <c r="S28" s="28"/>
      <c r="T28" s="27"/>
      <c r="U28" s="27"/>
      <c r="V28" s="28"/>
      <c r="W28" s="27"/>
      <c r="X28" s="27"/>
      <c r="Y28" s="28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 t="s">
        <v>75</v>
      </c>
      <c r="AR28" s="27"/>
      <c r="AS28" s="27">
        <v>16000</v>
      </c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8"/>
      <c r="BG28" s="27"/>
      <c r="BH28" s="27"/>
      <c r="BI28" s="28"/>
      <c r="BJ28" s="27"/>
      <c r="BK28" s="27"/>
      <c r="BL28" s="27"/>
      <c r="BM28" s="27"/>
      <c r="BN28" s="27"/>
      <c r="BO28" s="27">
        <f>16000+AR28-AS28</f>
        <v>0</v>
      </c>
      <c r="BP28" s="19"/>
    </row>
    <row r="29" spans="2:68" hidden="1">
      <c r="B29" s="19">
        <v>22</v>
      </c>
      <c r="C29" s="18"/>
      <c r="D29" s="18" t="s">
        <v>44</v>
      </c>
      <c r="E29" s="25"/>
      <c r="F29" s="25"/>
      <c r="G29" s="32"/>
      <c r="H29" s="25"/>
      <c r="I29" s="18"/>
      <c r="J29" s="32"/>
      <c r="K29" s="25"/>
      <c r="L29" s="25"/>
      <c r="M29" s="29"/>
      <c r="N29" s="27"/>
      <c r="O29" s="27"/>
      <c r="P29" s="28"/>
      <c r="Q29" s="27"/>
      <c r="R29" s="27"/>
      <c r="S29" s="28"/>
      <c r="T29" s="27"/>
      <c r="U29" s="27"/>
      <c r="V29" s="28"/>
      <c r="W29" s="27"/>
      <c r="X29" s="27"/>
      <c r="Y29" s="28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8"/>
      <c r="BG29" s="27"/>
      <c r="BH29" s="27"/>
      <c r="BI29" s="28"/>
      <c r="BJ29" s="27"/>
      <c r="BK29" s="27"/>
      <c r="BL29" s="27"/>
      <c r="BM29" s="27"/>
      <c r="BN29" s="27"/>
      <c r="BO29" s="27">
        <f>E29-F29+H29-I29-K29+L29</f>
        <v>0</v>
      </c>
      <c r="BP29" s="19"/>
    </row>
    <row r="30" spans="2:68" hidden="1">
      <c r="B30" s="19">
        <v>23</v>
      </c>
      <c r="C30" s="18"/>
      <c r="D30" s="18" t="s">
        <v>52</v>
      </c>
      <c r="E30" s="25">
        <v>0</v>
      </c>
      <c r="F30" s="25"/>
      <c r="G30" s="32"/>
      <c r="H30" s="25"/>
      <c r="I30" s="18"/>
      <c r="J30" s="32"/>
      <c r="K30" s="25"/>
      <c r="L30" s="25"/>
      <c r="M30" s="33"/>
      <c r="N30" s="25"/>
      <c r="O30" s="25"/>
      <c r="P30" s="26"/>
      <c r="Q30" s="25"/>
      <c r="R30" s="25"/>
      <c r="S30" s="26"/>
      <c r="T30" s="25"/>
      <c r="U30" s="25"/>
      <c r="V30" s="26"/>
      <c r="W30" s="25"/>
      <c r="X30" s="25"/>
      <c r="Y30" s="26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6"/>
      <c r="BG30" s="25"/>
      <c r="BH30" s="25"/>
      <c r="BI30" s="26"/>
      <c r="BJ30" s="25"/>
      <c r="BK30" s="25"/>
      <c r="BL30" s="25"/>
      <c r="BM30" s="25"/>
      <c r="BN30" s="25"/>
      <c r="BO30" s="34">
        <f>E30-F30+H30</f>
        <v>0</v>
      </c>
      <c r="BP30" s="19"/>
    </row>
    <row r="31" spans="2:68" hidden="1">
      <c r="B31" s="19">
        <v>24</v>
      </c>
      <c r="C31" s="18"/>
      <c r="D31" s="18" t="s">
        <v>55</v>
      </c>
      <c r="E31" s="25">
        <v>2400</v>
      </c>
      <c r="F31" s="25"/>
      <c r="G31" s="32"/>
      <c r="H31" s="25"/>
      <c r="I31" s="18"/>
      <c r="J31" s="32"/>
      <c r="K31" s="25"/>
      <c r="L31" s="25"/>
      <c r="M31" s="33"/>
      <c r="N31" s="25"/>
      <c r="O31" s="25"/>
      <c r="P31" s="26"/>
      <c r="Q31" s="25"/>
      <c r="R31" s="25"/>
      <c r="S31" s="26"/>
      <c r="T31" s="25"/>
      <c r="U31" s="25"/>
      <c r="V31" s="26"/>
      <c r="W31" s="25"/>
      <c r="X31" s="25"/>
      <c r="Y31" s="26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6"/>
      <c r="BG31" s="25"/>
      <c r="BH31" s="25"/>
      <c r="BI31" s="26"/>
      <c r="BJ31" s="25"/>
      <c r="BK31" s="25"/>
      <c r="BL31" s="25"/>
      <c r="BM31" s="25"/>
      <c r="BN31" s="25"/>
      <c r="BO31" s="18"/>
      <c r="BP31" s="19"/>
    </row>
    <row r="32" spans="2:68">
      <c r="B32" s="19">
        <v>25</v>
      </c>
      <c r="C32" s="18"/>
      <c r="D32" s="18" t="s">
        <v>64</v>
      </c>
      <c r="E32" s="25"/>
      <c r="F32" s="25"/>
      <c r="G32" s="32"/>
      <c r="H32" s="25"/>
      <c r="I32" s="18"/>
      <c r="J32" s="32"/>
      <c r="K32" s="25"/>
      <c r="L32" s="25"/>
      <c r="M32" s="33"/>
      <c r="N32" s="25"/>
      <c r="O32" s="25"/>
      <c r="P32" s="26"/>
      <c r="Q32" s="25"/>
      <c r="R32" s="25"/>
      <c r="S32" s="26"/>
      <c r="T32" s="25"/>
      <c r="U32" s="25"/>
      <c r="V32" s="26"/>
      <c r="W32" s="25"/>
      <c r="X32" s="25"/>
      <c r="Y32" s="26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6"/>
      <c r="BG32" s="25"/>
      <c r="BH32" s="25"/>
      <c r="BI32" s="26"/>
      <c r="BJ32" s="25"/>
      <c r="BK32" s="25"/>
      <c r="BL32" s="25"/>
      <c r="BM32" s="25"/>
      <c r="BN32" s="25"/>
      <c r="BO32" s="25">
        <v>2500</v>
      </c>
      <c r="BP32" s="19"/>
    </row>
    <row r="33" spans="2:68">
      <c r="B33" s="19">
        <v>26</v>
      </c>
      <c r="C33" s="18" t="s">
        <v>63</v>
      </c>
      <c r="D33" s="18" t="s">
        <v>65</v>
      </c>
      <c r="E33" s="25">
        <v>17080</v>
      </c>
      <c r="F33" s="25"/>
      <c r="G33" s="32" t="s">
        <v>69</v>
      </c>
      <c r="H33" s="25"/>
      <c r="I33" s="18">
        <v>10000</v>
      </c>
      <c r="J33" s="32" t="s">
        <v>69</v>
      </c>
      <c r="K33" s="25">
        <v>26760</v>
      </c>
      <c r="L33" s="25"/>
      <c r="M33" s="33" t="s">
        <v>72</v>
      </c>
      <c r="N33" s="25">
        <v>13440</v>
      </c>
      <c r="O33" s="25">
        <v>13000</v>
      </c>
      <c r="P33" s="26" t="s">
        <v>75</v>
      </c>
      <c r="Q33" s="25">
        <v>11120</v>
      </c>
      <c r="R33" s="25">
        <v>10000</v>
      </c>
      <c r="S33" s="26" t="s">
        <v>84</v>
      </c>
      <c r="T33" s="25">
        <v>18045</v>
      </c>
      <c r="U33" s="25">
        <v>25000</v>
      </c>
      <c r="V33" s="26" t="s">
        <v>81</v>
      </c>
      <c r="W33" s="25">
        <v>22790</v>
      </c>
      <c r="X33" s="25">
        <v>15000</v>
      </c>
      <c r="Y33" s="26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6"/>
      <c r="BG33" s="25"/>
      <c r="BH33" s="25"/>
      <c r="BI33" s="26"/>
      <c r="BJ33" s="25"/>
      <c r="BK33" s="25"/>
      <c r="BL33" s="25"/>
      <c r="BM33" s="25"/>
      <c r="BN33" s="25"/>
      <c r="BO33" s="34">
        <f>E33-F33+H33-I33+K33-L33+N33-O33+Q33-R33+T33-U33+W33-X33</f>
        <v>36235</v>
      </c>
      <c r="BP33" s="19"/>
    </row>
    <row r="34" spans="2:68" hidden="1">
      <c r="B34" s="19">
        <v>27</v>
      </c>
      <c r="C34" s="18"/>
      <c r="D34" s="18" t="s">
        <v>56</v>
      </c>
      <c r="E34" s="25"/>
      <c r="F34" s="25"/>
      <c r="G34" s="32"/>
      <c r="H34" s="25"/>
      <c r="I34" s="18"/>
      <c r="J34" s="32"/>
      <c r="K34" s="25"/>
      <c r="L34" s="25"/>
      <c r="M34" s="33"/>
      <c r="N34" s="25"/>
      <c r="O34" s="25"/>
      <c r="P34" s="26"/>
      <c r="Q34" s="25"/>
      <c r="R34" s="25"/>
      <c r="S34" s="26"/>
      <c r="T34" s="25"/>
      <c r="U34" s="25"/>
      <c r="V34" s="26"/>
      <c r="W34" s="25"/>
      <c r="X34" s="25"/>
      <c r="Y34" s="26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6"/>
      <c r="BG34" s="25"/>
      <c r="BH34" s="25"/>
      <c r="BI34" s="26"/>
      <c r="BJ34" s="25"/>
      <c r="BK34" s="25"/>
      <c r="BL34" s="25"/>
      <c r="BM34" s="25"/>
      <c r="BN34" s="25"/>
      <c r="BO34" s="18"/>
      <c r="BP34" s="19"/>
    </row>
    <row r="35" spans="2:68" hidden="1">
      <c r="B35" s="19">
        <v>28</v>
      </c>
      <c r="C35" s="18" t="s">
        <v>63</v>
      </c>
      <c r="D35" s="18" t="s">
        <v>66</v>
      </c>
      <c r="E35" s="25">
        <v>9000</v>
      </c>
      <c r="F35" s="25"/>
      <c r="G35" s="32"/>
      <c r="H35" s="25"/>
      <c r="I35" s="18"/>
      <c r="J35" s="32"/>
      <c r="K35" s="25"/>
      <c r="L35" s="25"/>
      <c r="M35" s="33"/>
      <c r="N35" s="25"/>
      <c r="O35" s="25"/>
      <c r="P35" s="26"/>
      <c r="Q35" s="25"/>
      <c r="R35" s="25"/>
      <c r="S35" s="26"/>
      <c r="T35" s="25"/>
      <c r="U35" s="25"/>
      <c r="V35" s="26"/>
      <c r="W35" s="25"/>
      <c r="X35" s="25"/>
      <c r="Y35" s="26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 t="s">
        <v>69</v>
      </c>
      <c r="AL35" s="25"/>
      <c r="AM35" s="25">
        <v>9000</v>
      </c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6"/>
      <c r="BG35" s="25"/>
      <c r="BH35" s="25"/>
      <c r="BI35" s="26"/>
      <c r="BJ35" s="25"/>
      <c r="BK35" s="25"/>
      <c r="BL35" s="25"/>
      <c r="BM35" s="25"/>
      <c r="BN35" s="25"/>
      <c r="BO35" s="34">
        <f>E35+AL35-AM35</f>
        <v>0</v>
      </c>
      <c r="BP35" s="19"/>
    </row>
    <row r="36" spans="2:68" hidden="1">
      <c r="B36" s="19">
        <v>29</v>
      </c>
      <c r="C36" s="18" t="s">
        <v>63</v>
      </c>
      <c r="D36" s="41" t="s">
        <v>67</v>
      </c>
      <c r="E36" s="25">
        <v>17175</v>
      </c>
      <c r="F36" s="25"/>
      <c r="G36" s="32"/>
      <c r="H36" s="25"/>
      <c r="I36" s="18"/>
      <c r="J36" s="32"/>
      <c r="K36" s="25"/>
      <c r="L36" s="25"/>
      <c r="M36" s="33"/>
      <c r="N36" s="25"/>
      <c r="O36" s="25"/>
      <c r="P36" s="26"/>
      <c r="Q36" s="25"/>
      <c r="R36" s="25"/>
      <c r="S36" s="26"/>
      <c r="T36" s="25"/>
      <c r="U36" s="25"/>
      <c r="V36" s="26"/>
      <c r="W36" s="25"/>
      <c r="X36" s="25"/>
      <c r="Y36" s="26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6"/>
      <c r="BG36" s="25"/>
      <c r="BH36" s="25"/>
      <c r="BI36" s="26"/>
      <c r="BJ36" s="25"/>
      <c r="BK36" s="25"/>
      <c r="BL36" s="25"/>
      <c r="BM36" s="25"/>
      <c r="BN36" s="25"/>
      <c r="BO36" s="34">
        <f>E36-F36+H36-I36</f>
        <v>17175</v>
      </c>
      <c r="BP36" s="19"/>
    </row>
    <row r="37" spans="2:68">
      <c r="B37" s="19">
        <v>30</v>
      </c>
      <c r="C37" s="21"/>
      <c r="D37" s="18" t="s">
        <v>68</v>
      </c>
      <c r="E37" s="25">
        <v>6500</v>
      </c>
      <c r="F37" s="35"/>
      <c r="G37" s="36"/>
      <c r="H37" s="35"/>
      <c r="I37" s="21"/>
      <c r="J37" s="36"/>
      <c r="K37" s="35"/>
      <c r="L37" s="35"/>
      <c r="M37" s="37"/>
      <c r="N37" s="35"/>
      <c r="O37" s="35"/>
      <c r="P37" s="38"/>
      <c r="Q37" s="35"/>
      <c r="R37" s="35"/>
      <c r="S37" s="38"/>
      <c r="T37" s="35"/>
      <c r="U37" s="35"/>
      <c r="V37" s="38"/>
      <c r="W37" s="35"/>
      <c r="X37" s="35"/>
      <c r="Y37" s="38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8"/>
      <c r="BG37" s="35"/>
      <c r="BH37" s="35"/>
      <c r="BI37" s="38"/>
      <c r="BJ37" s="35"/>
      <c r="BK37" s="35"/>
      <c r="BL37" s="35"/>
      <c r="BM37" s="35"/>
      <c r="BN37" s="35"/>
      <c r="BO37" s="34"/>
      <c r="BP37" s="17"/>
    </row>
    <row r="38" spans="2:68">
      <c r="B38" s="19">
        <v>31</v>
      </c>
      <c r="C38" s="21"/>
      <c r="D38" s="18" t="s">
        <v>87</v>
      </c>
      <c r="E38" s="25">
        <v>2700</v>
      </c>
      <c r="F38" s="35"/>
      <c r="G38" s="36"/>
      <c r="H38" s="35"/>
      <c r="I38" s="21"/>
      <c r="J38" s="36"/>
      <c r="K38" s="35"/>
      <c r="L38" s="35"/>
      <c r="M38" s="37"/>
      <c r="N38" s="35"/>
      <c r="O38" s="35"/>
      <c r="P38" s="38"/>
      <c r="Q38" s="35"/>
      <c r="R38" s="35"/>
      <c r="S38" s="38"/>
      <c r="T38" s="35"/>
      <c r="U38" s="35"/>
      <c r="V38" s="38"/>
      <c r="W38" s="35"/>
      <c r="X38" s="35"/>
      <c r="Y38" s="38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8"/>
      <c r="BG38" s="35"/>
      <c r="BH38" s="35"/>
      <c r="BI38" s="38"/>
      <c r="BJ38" s="35"/>
      <c r="BK38" s="35"/>
      <c r="BL38" s="35"/>
      <c r="BM38" s="35"/>
      <c r="BN38" s="35"/>
      <c r="BO38" s="18">
        <v>2700</v>
      </c>
      <c r="BP38" s="17"/>
    </row>
    <row r="39" spans="2:68">
      <c r="B39" s="19">
        <v>32</v>
      </c>
      <c r="C39" s="21"/>
      <c r="D39" s="18" t="s">
        <v>89</v>
      </c>
      <c r="E39" s="25">
        <v>14150</v>
      </c>
      <c r="F39" s="35"/>
      <c r="G39" s="36"/>
      <c r="H39" s="35"/>
      <c r="I39" s="21"/>
      <c r="J39" s="36"/>
      <c r="K39" s="35"/>
      <c r="L39" s="35"/>
      <c r="M39" s="37"/>
      <c r="N39" s="35"/>
      <c r="O39" s="35"/>
      <c r="P39" s="38"/>
      <c r="Q39" s="35"/>
      <c r="R39" s="35"/>
      <c r="S39" s="38"/>
      <c r="T39" s="35"/>
      <c r="U39" s="35"/>
      <c r="V39" s="38"/>
      <c r="W39" s="35"/>
      <c r="X39" s="35"/>
      <c r="Y39" s="38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8"/>
      <c r="BG39" s="35"/>
      <c r="BH39" s="35"/>
      <c r="BI39" s="38"/>
      <c r="BJ39" s="35"/>
      <c r="BK39" s="35"/>
      <c r="BL39" s="35"/>
      <c r="BM39" s="35"/>
      <c r="BN39" s="35"/>
      <c r="BO39" s="34">
        <f t="shared" ref="BO39" si="0">E39-F39+H39-I39+K39-L39+N39-O39+Q39-R39+T39-U39</f>
        <v>14150</v>
      </c>
      <c r="BP39" s="17"/>
    </row>
    <row r="40" spans="2:68">
      <c r="B40" s="19">
        <v>33</v>
      </c>
      <c r="C40" s="21"/>
      <c r="D40" s="21"/>
      <c r="E40" s="35"/>
      <c r="F40" s="35"/>
      <c r="G40" s="36"/>
      <c r="H40" s="35"/>
      <c r="I40" s="21"/>
      <c r="J40" s="36"/>
      <c r="K40" s="35"/>
      <c r="L40" s="35"/>
      <c r="M40" s="37"/>
      <c r="N40" s="35"/>
      <c r="O40" s="35"/>
      <c r="P40" s="38"/>
      <c r="Q40" s="35"/>
      <c r="R40" s="35"/>
      <c r="S40" s="38"/>
      <c r="T40" s="35"/>
      <c r="U40" s="35"/>
      <c r="V40" s="38"/>
      <c r="W40" s="35"/>
      <c r="X40" s="35"/>
      <c r="Y40" s="38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8"/>
      <c r="BG40" s="35"/>
      <c r="BH40" s="35"/>
      <c r="BI40" s="38"/>
      <c r="BJ40" s="35"/>
      <c r="BK40" s="35"/>
      <c r="BL40" s="35"/>
      <c r="BM40" s="35"/>
      <c r="BN40" s="35"/>
      <c r="BO40" s="18"/>
      <c r="BP40" s="17"/>
    </row>
    <row r="41" spans="2:68">
      <c r="B41" s="19">
        <v>34</v>
      </c>
      <c r="C41" s="21"/>
      <c r="D41" s="21"/>
      <c r="E41" s="35"/>
      <c r="F41" s="35"/>
      <c r="G41" s="36"/>
      <c r="H41" s="35"/>
      <c r="I41" s="21"/>
      <c r="J41" s="36"/>
      <c r="K41" s="35"/>
      <c r="L41" s="35"/>
      <c r="M41" s="37"/>
      <c r="N41" s="35"/>
      <c r="O41" s="35"/>
      <c r="P41" s="38"/>
      <c r="Q41" s="35"/>
      <c r="R41" s="35"/>
      <c r="S41" s="38"/>
      <c r="T41" s="35"/>
      <c r="U41" s="35"/>
      <c r="V41" s="38"/>
      <c r="W41" s="35"/>
      <c r="X41" s="35"/>
      <c r="Y41" s="38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8"/>
      <c r="BG41" s="35"/>
      <c r="BH41" s="35"/>
      <c r="BI41" s="38"/>
      <c r="BJ41" s="35"/>
      <c r="BK41" s="35"/>
      <c r="BL41" s="35"/>
      <c r="BM41" s="35"/>
      <c r="BN41" s="35"/>
      <c r="BO41" s="21"/>
      <c r="BP41" s="17"/>
    </row>
    <row r="42" spans="2:68">
      <c r="B42" s="19">
        <v>35</v>
      </c>
      <c r="C42" s="21"/>
      <c r="D42" s="21"/>
      <c r="E42" s="35"/>
      <c r="F42" s="35"/>
      <c r="G42" s="36"/>
      <c r="H42" s="35"/>
      <c r="I42" s="21"/>
      <c r="J42" s="36"/>
      <c r="K42" s="35"/>
      <c r="L42" s="35"/>
      <c r="M42" s="37"/>
      <c r="N42" s="35"/>
      <c r="O42" s="35"/>
      <c r="P42" s="38"/>
      <c r="Q42" s="35"/>
      <c r="R42" s="35"/>
      <c r="S42" s="38"/>
      <c r="T42" s="35"/>
      <c r="U42" s="35"/>
      <c r="V42" s="38"/>
      <c r="W42" s="35"/>
      <c r="X42" s="35"/>
      <c r="Y42" s="38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8"/>
      <c r="BG42" s="35"/>
      <c r="BH42" s="35"/>
      <c r="BI42" s="38"/>
      <c r="BJ42" s="35"/>
      <c r="BK42" s="35"/>
      <c r="BL42" s="35"/>
      <c r="BM42" s="35"/>
      <c r="BN42" s="35"/>
      <c r="BO42" s="21"/>
      <c r="BP42" s="17"/>
    </row>
    <row r="43" spans="2:68">
      <c r="B43" s="19">
        <v>36</v>
      </c>
      <c r="C43" s="21"/>
      <c r="D43" s="21"/>
      <c r="E43" s="35"/>
      <c r="F43" s="35"/>
      <c r="G43" s="36"/>
      <c r="H43" s="35"/>
      <c r="I43" s="21"/>
      <c r="J43" s="36"/>
      <c r="K43" s="35"/>
      <c r="L43" s="35"/>
      <c r="M43" s="37"/>
      <c r="N43" s="35"/>
      <c r="O43" s="35"/>
      <c r="P43" s="38"/>
      <c r="Q43" s="35"/>
      <c r="R43" s="35"/>
      <c r="S43" s="38"/>
      <c r="T43" s="35"/>
      <c r="U43" s="35"/>
      <c r="V43" s="38"/>
      <c r="W43" s="35"/>
      <c r="X43" s="35"/>
      <c r="Y43" s="38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8"/>
      <c r="BG43" s="35"/>
      <c r="BH43" s="35"/>
      <c r="BI43" s="38"/>
      <c r="BJ43" s="35"/>
      <c r="BK43" s="35"/>
      <c r="BL43" s="35"/>
      <c r="BM43" s="35"/>
      <c r="BN43" s="35"/>
      <c r="BO43" s="21"/>
      <c r="BP43" s="17"/>
    </row>
    <row r="44" spans="2:68">
      <c r="B44" s="19">
        <v>37</v>
      </c>
      <c r="C44" s="21"/>
      <c r="D44" s="21"/>
      <c r="E44" s="35"/>
      <c r="F44" s="35"/>
      <c r="G44" s="36"/>
      <c r="H44" s="35"/>
      <c r="I44" s="21"/>
      <c r="J44" s="36"/>
      <c r="K44" s="35"/>
      <c r="L44" s="35"/>
      <c r="M44" s="37"/>
      <c r="N44" s="35"/>
      <c r="O44" s="35"/>
      <c r="P44" s="38"/>
      <c r="Q44" s="35"/>
      <c r="R44" s="35"/>
      <c r="S44" s="38"/>
      <c r="T44" s="35"/>
      <c r="U44" s="35"/>
      <c r="V44" s="38"/>
      <c r="W44" s="35"/>
      <c r="X44" s="35"/>
      <c r="Y44" s="38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8"/>
      <c r="BG44" s="35"/>
      <c r="BH44" s="35"/>
      <c r="BI44" s="38"/>
      <c r="BJ44" s="35"/>
      <c r="BK44" s="35"/>
      <c r="BL44" s="35"/>
      <c r="BM44" s="35"/>
      <c r="BN44" s="35"/>
      <c r="BO44" s="21"/>
      <c r="BP44" s="17"/>
    </row>
    <row r="45" spans="2:68">
      <c r="B45" s="19">
        <v>38</v>
      </c>
      <c r="C45" s="21"/>
      <c r="D45" s="21"/>
      <c r="E45" s="35"/>
      <c r="F45" s="35"/>
      <c r="G45" s="36"/>
      <c r="H45" s="35"/>
      <c r="I45" s="21"/>
      <c r="J45" s="36"/>
      <c r="K45" s="35"/>
      <c r="L45" s="35"/>
      <c r="M45" s="37"/>
      <c r="N45" s="35"/>
      <c r="O45" s="35"/>
      <c r="P45" s="38"/>
      <c r="Q45" s="35"/>
      <c r="R45" s="35"/>
      <c r="S45" s="38"/>
      <c r="T45" s="35"/>
      <c r="U45" s="35"/>
      <c r="V45" s="38"/>
      <c r="W45" s="35"/>
      <c r="X45" s="35"/>
      <c r="Y45" s="38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8"/>
      <c r="BG45" s="35"/>
      <c r="BH45" s="35"/>
      <c r="BI45" s="38"/>
      <c r="BJ45" s="35"/>
      <c r="BK45" s="35"/>
      <c r="BL45" s="35"/>
      <c r="BM45" s="35"/>
      <c r="BN45" s="35"/>
      <c r="BO45" s="21"/>
      <c r="BP45" s="17"/>
    </row>
    <row r="46" spans="2:68">
      <c r="B46" s="19">
        <v>39</v>
      </c>
      <c r="C46" s="21"/>
      <c r="D46" s="21"/>
      <c r="E46" s="35"/>
      <c r="F46" s="35"/>
      <c r="G46" s="36"/>
      <c r="H46" s="35"/>
      <c r="I46" s="21"/>
      <c r="J46" s="36"/>
      <c r="K46" s="35"/>
      <c r="L46" s="35"/>
      <c r="M46" s="37"/>
      <c r="N46" s="35"/>
      <c r="O46" s="35"/>
      <c r="P46" s="38"/>
      <c r="Q46" s="35"/>
      <c r="R46" s="35"/>
      <c r="S46" s="38"/>
      <c r="T46" s="35"/>
      <c r="U46" s="35"/>
      <c r="V46" s="38"/>
      <c r="W46" s="35"/>
      <c r="X46" s="35"/>
      <c r="Y46" s="38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8"/>
      <c r="BG46" s="35"/>
      <c r="BH46" s="35"/>
      <c r="BI46" s="38"/>
      <c r="BJ46" s="35"/>
      <c r="BK46" s="35"/>
      <c r="BL46" s="35"/>
      <c r="BM46" s="35"/>
      <c r="BN46" s="35"/>
      <c r="BO46" s="21"/>
      <c r="BP46" s="17"/>
    </row>
    <row r="47" spans="2:68">
      <c r="B47" s="19">
        <v>40</v>
      </c>
    </row>
  </sheetData>
  <mergeCells count="1">
    <mergeCell ref="B4:BO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4:B30"/>
  <sheetViews>
    <sheetView workbookViewId="0">
      <selection activeCell="A12" sqref="A12:XFD13"/>
    </sheetView>
  </sheetViews>
  <sheetFormatPr defaultRowHeight="15"/>
  <cols>
    <col min="2" max="2" width="28" bestFit="1" customWidth="1"/>
  </cols>
  <sheetData>
    <row r="4" spans="2:2" ht="15.75">
      <c r="B4" s="18" t="s">
        <v>19</v>
      </c>
    </row>
    <row r="5" spans="2:2" ht="15.75">
      <c r="B5" s="18" t="s">
        <v>20</v>
      </c>
    </row>
    <row r="6" spans="2:2" ht="15.75">
      <c r="B6" s="18" t="s">
        <v>21</v>
      </c>
    </row>
    <row r="7" spans="2:2" ht="15.75">
      <c r="B7" s="18" t="s">
        <v>22</v>
      </c>
    </row>
    <row r="8" spans="2:2" ht="15.75">
      <c r="B8" s="18" t="s">
        <v>23</v>
      </c>
    </row>
    <row r="9" spans="2:2" ht="15.75">
      <c r="B9" s="18" t="s">
        <v>24</v>
      </c>
    </row>
    <row r="10" spans="2:2" ht="15.75">
      <c r="B10" s="18" t="s">
        <v>25</v>
      </c>
    </row>
    <row r="11" spans="2:2" ht="15.75">
      <c r="B11" s="18" t="s">
        <v>26</v>
      </c>
    </row>
    <row r="12" spans="2:2" ht="15.75">
      <c r="B12" s="18" t="s">
        <v>28</v>
      </c>
    </row>
    <row r="13" spans="2:2" ht="15.75">
      <c r="B13" s="18" t="s">
        <v>29</v>
      </c>
    </row>
    <row r="14" spans="2:2" ht="15.75">
      <c r="B14" s="18" t="s">
        <v>30</v>
      </c>
    </row>
    <row r="15" spans="2:2" ht="15.75">
      <c r="B15" s="18" t="s">
        <v>40</v>
      </c>
    </row>
    <row r="16" spans="2:2" ht="15.75">
      <c r="B16" s="18" t="s">
        <v>39</v>
      </c>
    </row>
    <row r="17" spans="2:2" ht="15.75">
      <c r="B17" s="18" t="s">
        <v>35</v>
      </c>
    </row>
    <row r="18" spans="2:2" ht="15.75">
      <c r="B18" s="18" t="s">
        <v>42</v>
      </c>
    </row>
    <row r="19" spans="2:2" ht="15.75">
      <c r="B19" s="18" t="s">
        <v>50</v>
      </c>
    </row>
    <row r="20" spans="2:2" ht="15.75">
      <c r="B20" s="18" t="s">
        <v>43</v>
      </c>
    </row>
    <row r="21" spans="2:2" ht="15.75">
      <c r="B21" s="18" t="s">
        <v>44</v>
      </c>
    </row>
    <row r="22" spans="2:2" ht="15.75">
      <c r="B22" s="18" t="s">
        <v>52</v>
      </c>
    </row>
    <row r="23" spans="2:2" ht="15.75">
      <c r="B23" s="18" t="s">
        <v>55</v>
      </c>
    </row>
    <row r="24" spans="2:2" ht="15.75">
      <c r="B24" s="18" t="s">
        <v>64</v>
      </c>
    </row>
    <row r="25" spans="2:2" ht="15.75">
      <c r="B25" s="18" t="s">
        <v>65</v>
      </c>
    </row>
    <row r="26" spans="2:2" ht="15.75">
      <c r="B26" s="18" t="s">
        <v>56</v>
      </c>
    </row>
    <row r="27" spans="2:2" ht="15.75">
      <c r="B27" s="18" t="s">
        <v>66</v>
      </c>
    </row>
    <row r="28" spans="2:2" ht="15.75">
      <c r="B28" s="41" t="s">
        <v>67</v>
      </c>
    </row>
    <row r="29" spans="2:2" ht="15.75">
      <c r="B29" s="18" t="s">
        <v>68</v>
      </c>
    </row>
    <row r="30" spans="2:2" ht="15.75">
      <c r="B30" s="18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SALMAN SB GUJ </vt:lpstr>
      <vt:lpstr>AZMAT GUJJAR FSD</vt:lpstr>
      <vt:lpstr>ARFAN BHAI FSD</vt:lpstr>
      <vt:lpstr>SALEEM ARTS</vt:lpstr>
      <vt:lpstr>Sheet7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</dc:creator>
  <cp:lastModifiedBy>Noor com</cp:lastModifiedBy>
  <dcterms:created xsi:type="dcterms:W3CDTF">2017-04-06T09:10:56Z</dcterms:created>
  <dcterms:modified xsi:type="dcterms:W3CDTF">2017-06-16T11:13:41Z</dcterms:modified>
</cp:coreProperties>
</file>